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X:\K-NW\K-NW-V\K-NW-VV\2_Verträge\01_AO\01-01_Standardnetzveträge_Strom\8a_ind.NE\§19(2)S2\Erkl_Weiterverteilung\2024-11\"/>
    </mc:Choice>
  </mc:AlternateContent>
  <xr:revisionPtr revIDLastSave="0" documentId="8_{370007D1-98A6-4ED8-AA4A-DB245AD6B5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ular" sheetId="1" r:id="rId1"/>
    <sheet name="Berechnung" sheetId="2" r:id="rId2"/>
  </sheets>
  <definedNames>
    <definedName name="_xlnm.Print_Area" localSheetId="0">Formular!$A$1:$M$59</definedName>
    <definedName name="Kontrollkästchen4" localSheetId="0">Formular!$B$25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D5" i="2"/>
  <c r="T4" i="2"/>
  <c r="U4" i="2"/>
  <c r="AD4" i="2"/>
  <c r="D6" i="2"/>
  <c r="D7" i="2"/>
  <c r="Q22" i="2" l="1"/>
  <c r="Q20" i="2"/>
  <c r="J45" i="2" l="1"/>
  <c r="Y4" i="2" s="1"/>
  <c r="M45" i="2" l="1"/>
  <c r="AB4" i="2" s="1"/>
  <c r="K45" i="2"/>
  <c r="Z4" i="2" s="1"/>
  <c r="D14" i="2" l="1"/>
  <c r="D13" i="2"/>
  <c r="D12" i="2"/>
  <c r="D11" i="2"/>
  <c r="D10" i="2"/>
  <c r="D9" i="2"/>
  <c r="D8" i="2"/>
  <c r="D4" i="2" l="1"/>
  <c r="L45" i="2" s="1"/>
  <c r="AA4" i="2" s="1"/>
  <c r="Q18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E47" i="1"/>
  <c r="F4" i="2" l="1"/>
  <c r="F45" i="2" s="1"/>
  <c r="V4" i="2" s="1"/>
  <c r="G4" i="2"/>
  <c r="G45" i="2" s="1"/>
  <c r="W4" i="2" s="1"/>
  <c r="H4" i="2"/>
  <c r="H45" i="2" s="1"/>
  <c r="X4" i="2" s="1"/>
  <c r="Q17" i="2"/>
  <c r="M47" i="2"/>
  <c r="D47" i="2"/>
  <c r="Q16" i="2"/>
  <c r="Q10" i="2" l="1"/>
  <c r="Q11" i="2"/>
  <c r="Q12" i="2"/>
  <c r="Q4" i="2"/>
  <c r="AC4" i="2" s="1"/>
  <c r="H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Rolf Kaiser +49(345)216-4658</author>
  </authors>
  <commentList>
    <comment ref="J37" authorId="0" shapeId="0" xr:uid="{00000000-0006-0000-0000-000001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38" authorId="0" shapeId="0" xr:uid="{00000000-0006-0000-0000-000002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39" authorId="0" shapeId="0" xr:uid="{00000000-0006-0000-0000-000003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40" authorId="0" shapeId="0" xr:uid="{00000000-0006-0000-0000-000004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41" authorId="0" shapeId="0" xr:uid="{00000000-0006-0000-0000-000005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42" authorId="0" shapeId="0" xr:uid="{00000000-0006-0000-0000-000006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43" authorId="0" shapeId="0" xr:uid="{00000000-0006-0000-0000-000007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44" authorId="0" shapeId="0" xr:uid="{00000000-0006-0000-0000-000008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45" authorId="0" shapeId="0" xr:uid="{00000000-0006-0000-0000-000009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  <comment ref="J46" authorId="0" shapeId="0" xr:uid="{00000000-0006-0000-0000-00000A000000}">
      <text>
        <r>
          <rPr>
            <b/>
            <sz val="10"/>
            <color indexed="81"/>
            <rFont val="Segoe UI"/>
            <family val="2"/>
          </rPr>
          <t>Bitte fügen Sie die
erforderlichen Nachweise
gemäß Hinweis 6
Ihrer Antwort bei!</t>
        </r>
      </text>
    </comment>
  </commentList>
</comments>
</file>

<file path=xl/sharedStrings.xml><?xml version="1.0" encoding="utf-8"?>
<sst xmlns="http://schemas.openxmlformats.org/spreadsheetml/2006/main" count="122" uniqueCount="109">
  <si>
    <t>(Unterabnehmer)</t>
  </si>
  <si>
    <t>bitte als Excel-Datei zurücksenden</t>
  </si>
  <si>
    <t>Letztverbraucher</t>
  </si>
  <si>
    <t>Erstmeldung</t>
  </si>
  <si>
    <t>Korrekturmeldung</t>
  </si>
  <si>
    <t>Firma/Name, Vorname</t>
  </si>
  <si>
    <t>Abnahmestelle</t>
  </si>
  <si>
    <t>Straße, Hausnummer</t>
  </si>
  <si>
    <t>Postleitzahl, Ort/Ortstzeil bzw. Gemarkung/Flurstück/Flur</t>
  </si>
  <si>
    <t>Marktlokations-ID</t>
  </si>
  <si>
    <t>Teilnehmercode</t>
  </si>
  <si>
    <t>Erklärung Unterabnehmer</t>
  </si>
  <si>
    <t>Ich erkläre hiermit, dass an der benannten Abnahmestelle</t>
  </si>
  <si>
    <t>Aufschlüsselung der Absatzmengen</t>
  </si>
  <si>
    <t>Name
Unterabnehmer</t>
  </si>
  <si>
    <t xml:space="preserve">Zuordnung nach
Konzessionsabgabenverordnung (KAV)
</t>
  </si>
  <si>
    <t>Tarifkunden</t>
  </si>
  <si>
    <t>kWh</t>
  </si>
  <si>
    <t xml:space="preserve">Name/Firma Letztverbraucher </t>
  </si>
  <si>
    <t>Ort/Datum</t>
  </si>
  <si>
    <t>Menge eintragen</t>
  </si>
  <si>
    <t>bitte mit "x" befüllen</t>
  </si>
  <si>
    <t xml:space="preserve">Gesamtabsatz </t>
  </si>
  <si>
    <t>energieintensiv
(Kategorie C)</t>
  </si>
  <si>
    <t>Kategorie
A</t>
  </si>
  <si>
    <t>Kategorie
B</t>
  </si>
  <si>
    <t>Kategorie
C</t>
  </si>
  <si>
    <t>Lieferung/
Weiterleitung ohne Entgelt</t>
  </si>
  <si>
    <t>Tarifkunde</t>
  </si>
  <si>
    <t>Sondervertrags-
kunde</t>
  </si>
  <si>
    <t>KA
befreit</t>
  </si>
  <si>
    <t>KWK - Umlage / Offshore - Umlage</t>
  </si>
  <si>
    <t xml:space="preserve">Eigenverbrauch </t>
  </si>
  <si>
    <t>Kategorie A</t>
  </si>
  <si>
    <t xml:space="preserve">Unterkunde 1 </t>
  </si>
  <si>
    <t>Kategorie B</t>
  </si>
  <si>
    <t xml:space="preserve">Unterkunde 2 </t>
  </si>
  <si>
    <t>Kategorie C</t>
  </si>
  <si>
    <t>Unterkunde 3</t>
  </si>
  <si>
    <t>Unterkunde 4</t>
  </si>
  <si>
    <t>StromNEV</t>
  </si>
  <si>
    <t>Unterkunde 5</t>
  </si>
  <si>
    <t>Unterkunde 6</t>
  </si>
  <si>
    <t>Unterkunde 7</t>
  </si>
  <si>
    <t>Unterkunde 8</t>
  </si>
  <si>
    <t>Unterkunde 9</t>
  </si>
  <si>
    <t>Unterkunde 10</t>
  </si>
  <si>
    <t>Konzessionsabgabe (gesamt)</t>
  </si>
  <si>
    <t>Unterkunde 11</t>
  </si>
  <si>
    <t>Unterkunde 12</t>
  </si>
  <si>
    <t>Unterkunde 13</t>
  </si>
  <si>
    <t>Unterkunde 14</t>
  </si>
  <si>
    <t>Sondervertragskunde</t>
  </si>
  <si>
    <t>Unterkunde 15</t>
  </si>
  <si>
    <t>KA befreit</t>
  </si>
  <si>
    <t>Unterkunde 16</t>
  </si>
  <si>
    <t>Unterkunde 17</t>
  </si>
  <si>
    <t>Unterkunde 18</t>
  </si>
  <si>
    <t>Unterkunde 19</t>
  </si>
  <si>
    <t>Unterkunde 20</t>
  </si>
  <si>
    <t>Unterkunde 21</t>
  </si>
  <si>
    <t>Abrechnungsjahr</t>
  </si>
  <si>
    <t>Unterkunde 22</t>
  </si>
  <si>
    <t>Unterkunde 23</t>
  </si>
  <si>
    <t>Bemerkungsfeld</t>
  </si>
  <si>
    <t>Unterkunde 24</t>
  </si>
  <si>
    <t>Unterkunde 25</t>
  </si>
  <si>
    <t>Unterkunde 26</t>
  </si>
  <si>
    <t>Unterkunde 27</t>
  </si>
  <si>
    <t>Unterkunde 28</t>
  </si>
  <si>
    <t>Unterkunde 29</t>
  </si>
  <si>
    <t>Unterkunde 30</t>
  </si>
  <si>
    <t>Unterkunde 31</t>
  </si>
  <si>
    <t>Unterkunde 32</t>
  </si>
  <si>
    <t>Unterkunde 33</t>
  </si>
  <si>
    <t>Unterkunde 34</t>
  </si>
  <si>
    <t>Unterkunde 35</t>
  </si>
  <si>
    <t>Unterkunde 36</t>
  </si>
  <si>
    <t>Unterkunde 37</t>
  </si>
  <si>
    <t>Unterkunde 38</t>
  </si>
  <si>
    <t>Unterkunde 39</t>
  </si>
  <si>
    <t>Unterkunde 40</t>
  </si>
  <si>
    <t>Mengenaufteilung</t>
  </si>
  <si>
    <t>Prüfzeile</t>
  </si>
  <si>
    <t>Selbst-
verbrauch</t>
  </si>
  <si>
    <t>MaLo</t>
  </si>
  <si>
    <r>
      <t xml:space="preserve">   die weitergeleiteten Mengen mess- und eichrechtskonform erfasst wurden.</t>
    </r>
    <r>
      <rPr>
        <vertAlign val="superscript"/>
        <sz val="11"/>
        <color theme="1"/>
        <rFont val="Calibri"/>
        <family val="2"/>
      </rPr>
      <t>1</t>
    </r>
  </si>
  <si>
    <t xml:space="preserve">   keine Weiterleitung von elektrischer Energie an Dritte erfolgt.</t>
  </si>
  <si>
    <t xml:space="preserve">aus dem Netz bezogene und
weitergeleitete elektrische 
Energie in kWh/a </t>
  </si>
  <si>
    <t>Erklärung Weiterleitung elektrischer Energie an Dritte</t>
  </si>
  <si>
    <t xml:space="preserve">   eine Weiterleitung von elektrischer Energie erfolgt.</t>
  </si>
  <si>
    <t>Summe der weitergeleiteten Menge</t>
  </si>
  <si>
    <r>
      <t>§ 15 AktG</t>
    </r>
    <r>
      <rPr>
        <vertAlign val="superscript"/>
        <sz val="10"/>
        <color theme="1"/>
        <rFont val="Calibri"/>
        <family val="2"/>
        <scheme val="minor"/>
      </rPr>
      <t>2</t>
    </r>
  </si>
  <si>
    <r>
      <t>Leistung des Unterabnehmers zum Zeitpunkt Ihrer 
Jahreshöchstlast in kW/a</t>
    </r>
    <r>
      <rPr>
        <vertAlign val="superscript"/>
        <sz val="10"/>
        <color theme="1"/>
        <rFont val="Calibri"/>
        <family val="2"/>
        <scheme val="minor"/>
      </rPr>
      <t>3</t>
    </r>
  </si>
  <si>
    <r>
      <t>ausschließlich Selbstverbrauch des Unterab-nehmers</t>
    </r>
    <r>
      <rPr>
        <vertAlign val="superscript"/>
        <sz val="10"/>
        <color theme="1"/>
        <rFont val="Calibri"/>
        <family val="2"/>
        <scheme val="minor"/>
      </rPr>
      <t>4</t>
    </r>
  </si>
  <si>
    <r>
      <t>Lieferung/
Weiterleitung ohne Entgelt</t>
    </r>
    <r>
      <rPr>
        <vertAlign val="superscript"/>
        <sz val="10"/>
        <color theme="1"/>
        <rFont val="Calibri"/>
        <family val="2"/>
        <scheme val="minor"/>
      </rPr>
      <t>5</t>
    </r>
  </si>
  <si>
    <r>
      <t>Sonderver-tragskunden</t>
    </r>
    <r>
      <rPr>
        <vertAlign val="superscript"/>
        <sz val="10"/>
        <color theme="1"/>
        <rFont val="Calibri"/>
        <family val="2"/>
        <scheme val="minor"/>
      </rPr>
      <t>6</t>
    </r>
  </si>
  <si>
    <r>
      <t>Sondervertrags-kunden unter Grenzpreis</t>
    </r>
    <r>
      <rPr>
        <vertAlign val="superscript"/>
        <sz val="10"/>
        <color theme="1"/>
        <rFont val="Calibri"/>
        <family val="2"/>
        <scheme val="minor"/>
      </rPr>
      <t>7</t>
    </r>
  </si>
  <si>
    <t>Bitte senden Sie Anfragen zu unserem Strombezug zuküftig an folgende E-Mail-Adresse:</t>
  </si>
  <si>
    <t>E-Mail-Adresse</t>
  </si>
  <si>
    <t>Weiterleitung an Dritte?</t>
  </si>
  <si>
    <t>KWK - Kategorie A</t>
  </si>
  <si>
    <t>KWK - BAFA</t>
  </si>
  <si>
    <t>Nr</t>
  </si>
  <si>
    <t>Lieferung/Weiterleitung ohne Entgelt</t>
  </si>
  <si>
    <t>die Bagatellregel gemäß § 45 EnFG angewendet und die gesetzlichen Regeln beachtet wurden.</t>
  </si>
  <si>
    <t>x</t>
  </si>
  <si>
    <t>NetzabrechnungGrosskunden@plauen-netz.de</t>
  </si>
  <si>
    <t>Im Kalenderjahr 2024 wurde an der oben genannten Abnahmestelle elektrische Energie an folgende Unterabnehmer weitergeleitet: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</si>
</sst>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70C0"/>
      <name val="Calibri Light"/>
      <family val="2"/>
      <scheme val="major"/>
    </font>
    <font>
      <b/>
      <sz val="9"/>
      <color rgb="FF0070C0"/>
      <name val="Calibri Light"/>
      <family val="2"/>
    </font>
    <font>
      <sz val="9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70C0"/>
      <name val="Calibri Light"/>
      <family val="2"/>
      <scheme val="maj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0070C0"/>
      <name val="Calibri Light"/>
      <family val="2"/>
    </font>
    <font>
      <sz val="11"/>
      <color theme="1"/>
      <name val="Calibri Light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trike/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0"/>
      <color indexed="81"/>
      <name val="Segoe UI"/>
      <family val="2"/>
    </font>
    <font>
      <vertAlign val="superscript"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" fillId="0" borderId="0"/>
  </cellStyleXfs>
  <cellXfs count="15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1"/>
    <xf numFmtId="0" fontId="0" fillId="0" borderId="0" xfId="0" applyAlignment="1">
      <alignment vertical="top" wrapText="1"/>
    </xf>
    <xf numFmtId="0" fontId="8" fillId="0" borderId="0" xfId="0" applyFont="1"/>
    <xf numFmtId="0" fontId="6" fillId="0" borderId="0" xfId="0" applyFont="1" applyAlignment="1">
      <alignment horizontal="left" vertical="center" indent="5"/>
    </xf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3" fontId="0" fillId="0" borderId="0" xfId="0" applyNumberFormat="1"/>
    <xf numFmtId="0" fontId="2" fillId="0" borderId="0" xfId="2"/>
    <xf numFmtId="0" fontId="2" fillId="0" borderId="4" xfId="2" applyBorder="1"/>
    <xf numFmtId="0" fontId="2" fillId="0" borderId="7" xfId="2" applyBorder="1"/>
    <xf numFmtId="0" fontId="2" fillId="2" borderId="23" xfId="2" applyFill="1" applyBorder="1"/>
    <xf numFmtId="0" fontId="2" fillId="2" borderId="24" xfId="2" applyFill="1" applyBorder="1"/>
    <xf numFmtId="0" fontId="2" fillId="0" borderId="5" xfId="2" applyBorder="1"/>
    <xf numFmtId="0" fontId="2" fillId="0" borderId="8" xfId="2" applyBorder="1"/>
    <xf numFmtId="0" fontId="16" fillId="0" borderId="18" xfId="2" applyFont="1" applyBorder="1" applyAlignment="1">
      <alignment horizontal="center" vertical="center" wrapText="1" readingOrder="1"/>
    </xf>
    <xf numFmtId="3" fontId="3" fillId="2" borderId="16" xfId="2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6" xfId="2" applyBorder="1" applyAlignment="1">
      <alignment horizontal="center" vertical="center" wrapText="1" readingOrder="1"/>
    </xf>
    <xf numFmtId="0" fontId="2" fillId="2" borderId="16" xfId="2" applyFill="1" applyBorder="1" applyAlignment="1">
      <alignment horizontal="center" vertical="center" wrapText="1" readingOrder="1"/>
    </xf>
    <xf numFmtId="0" fontId="2" fillId="2" borderId="16" xfId="2" applyFill="1" applyBorder="1" applyAlignment="1" applyProtection="1">
      <alignment horizontal="center" vertical="center" wrapText="1" readingOrder="1"/>
      <protection locked="0"/>
    </xf>
    <xf numFmtId="0" fontId="2" fillId="0" borderId="9" xfId="2" applyBorder="1"/>
    <xf numFmtId="0" fontId="17" fillId="0" borderId="16" xfId="2" applyFont="1" applyBorder="1" applyAlignment="1">
      <alignment horizontal="center" vertical="center" wrapText="1" readingOrder="1"/>
    </xf>
    <xf numFmtId="3" fontId="2" fillId="0" borderId="16" xfId="2" applyNumberFormat="1" applyBorder="1" applyAlignment="1">
      <alignment horizontal="center" vertical="center" readingOrder="1"/>
    </xf>
    <xf numFmtId="3" fontId="2" fillId="2" borderId="16" xfId="2" applyNumberFormat="1" applyFill="1" applyBorder="1" applyAlignment="1" applyProtection="1">
      <alignment horizontal="center" vertical="center" readingOrder="1"/>
      <protection locked="0"/>
    </xf>
    <xf numFmtId="3" fontId="2" fillId="2" borderId="16" xfId="2" applyNumberFormat="1" applyFill="1" applyBorder="1" applyAlignment="1">
      <alignment horizontal="center" vertical="center" readingOrder="1"/>
    </xf>
    <xf numFmtId="0" fontId="2" fillId="2" borderId="16" xfId="2" applyFill="1" applyBorder="1" applyAlignment="1" applyProtection="1">
      <alignment horizontal="center" vertical="center" readingOrder="1"/>
      <protection locked="0"/>
    </xf>
    <xf numFmtId="3" fontId="2" fillId="0" borderId="16" xfId="2" applyNumberFormat="1" applyBorder="1"/>
    <xf numFmtId="0" fontId="18" fillId="0" borderId="16" xfId="2" applyFont="1" applyBorder="1" applyAlignment="1">
      <alignment horizontal="center" vertical="center" wrapText="1" readingOrder="1"/>
    </xf>
    <xf numFmtId="0" fontId="2" fillId="0" borderId="0" xfId="2" applyAlignment="1">
      <alignment horizontal="center" vertical="center" wrapText="1" readingOrder="1"/>
    </xf>
    <xf numFmtId="3" fontId="2" fillId="0" borderId="0" xfId="2" applyNumberFormat="1"/>
    <xf numFmtId="0" fontId="2" fillId="0" borderId="8" xfId="2" applyBorder="1" applyAlignment="1" applyProtection="1">
      <alignment horizontal="left" vertical="center"/>
      <protection locked="0"/>
    </xf>
    <xf numFmtId="0" fontId="2" fillId="0" borderId="9" xfId="2" applyBorder="1" applyAlignment="1" applyProtection="1">
      <alignment horizontal="left" vertical="center"/>
      <protection locked="0"/>
    </xf>
    <xf numFmtId="0" fontId="2" fillId="2" borderId="8" xfId="2" applyFill="1" applyBorder="1" applyAlignment="1" applyProtection="1">
      <alignment horizontal="center" vertical="center" wrapText="1" readingOrder="1"/>
      <protection locked="0"/>
    </xf>
    <xf numFmtId="3" fontId="3" fillId="0" borderId="29" xfId="2" applyNumberFormat="1" applyFont="1" applyBorder="1" applyAlignment="1">
      <alignment horizontal="center" vertical="center" readingOrder="1"/>
    </xf>
    <xf numFmtId="3" fontId="3" fillId="0" borderId="18" xfId="2" applyNumberFormat="1" applyFont="1" applyBorder="1" applyAlignment="1">
      <alignment horizontal="center" vertical="center" readingOrder="1"/>
    </xf>
    <xf numFmtId="3" fontId="3" fillId="0" borderId="19" xfId="2" applyNumberFormat="1" applyFont="1" applyBorder="1" applyAlignment="1">
      <alignment horizontal="center" vertical="center" readingOrder="1"/>
    </xf>
    <xf numFmtId="3" fontId="2" fillId="0" borderId="0" xfId="2" applyNumberFormat="1" applyAlignment="1">
      <alignment horizontal="center" vertical="center" readingOrder="1"/>
    </xf>
    <xf numFmtId="0" fontId="17" fillId="0" borderId="0" xfId="2" applyFont="1" applyAlignment="1">
      <alignment horizontal="center" vertical="center" wrapText="1" readingOrder="1"/>
    </xf>
    <xf numFmtId="0" fontId="16" fillId="0" borderId="0" xfId="2" applyFont="1" applyAlignment="1">
      <alignment horizontal="center" vertical="center" readingOrder="1"/>
    </xf>
    <xf numFmtId="0" fontId="2" fillId="0" borderId="0" xfId="2" applyAlignment="1">
      <alignment horizontal="center" vertical="center" readingOrder="1"/>
    </xf>
    <xf numFmtId="0" fontId="3" fillId="0" borderId="0" xfId="2" applyFont="1" applyAlignment="1">
      <alignment horizontal="center" vertical="center" readingOrder="1"/>
    </xf>
    <xf numFmtId="0" fontId="2" fillId="0" borderId="10" xfId="2" applyBorder="1"/>
    <xf numFmtId="0" fontId="2" fillId="0" borderId="11" xfId="2" applyBorder="1"/>
    <xf numFmtId="0" fontId="3" fillId="0" borderId="11" xfId="2" applyFont="1" applyBorder="1"/>
    <xf numFmtId="0" fontId="2" fillId="0" borderId="11" xfId="2" applyBorder="1" applyAlignment="1">
      <alignment horizontal="center"/>
    </xf>
    <xf numFmtId="0" fontId="2" fillId="0" borderId="12" xfId="2" applyBorder="1"/>
    <xf numFmtId="0" fontId="2" fillId="0" borderId="0" xfId="2" applyAlignment="1">
      <alignment horizontal="center"/>
    </xf>
    <xf numFmtId="0" fontId="20" fillId="0" borderId="0" xfId="2" applyFont="1" applyAlignment="1">
      <alignment horizontal="left" vertical="top" wrapText="1" readingOrder="1"/>
    </xf>
    <xf numFmtId="0" fontId="22" fillId="0" borderId="0" xfId="0" applyFont="1"/>
    <xf numFmtId="0" fontId="23" fillId="0" borderId="0" xfId="0" applyFont="1"/>
    <xf numFmtId="3" fontId="3" fillId="3" borderId="16" xfId="2" applyNumberFormat="1" applyFont="1" applyFill="1" applyBorder="1" applyAlignment="1" applyProtection="1">
      <alignment horizontal="center" vertical="center" readingOrder="1"/>
      <protection locked="0"/>
    </xf>
    <xf numFmtId="0" fontId="24" fillId="0" borderId="0" xfId="0" applyFont="1"/>
    <xf numFmtId="0" fontId="2" fillId="0" borderId="16" xfId="2" applyBorder="1" applyAlignment="1" applyProtection="1">
      <alignment horizontal="center" vertical="center" readingOrder="1"/>
      <protection locked="0"/>
    </xf>
    <xf numFmtId="0" fontId="1" fillId="0" borderId="16" xfId="2" applyFont="1" applyBorder="1" applyAlignment="1" applyProtection="1">
      <alignment horizontal="center" vertical="center" readingOrder="1"/>
      <protection locked="0"/>
    </xf>
    <xf numFmtId="3" fontId="2" fillId="4" borderId="16" xfId="2" applyNumberFormat="1" applyFill="1" applyBorder="1" applyAlignment="1" applyProtection="1">
      <alignment horizontal="center" vertical="center" readingOrder="1"/>
      <protection locked="0"/>
    </xf>
    <xf numFmtId="3" fontId="2" fillId="4" borderId="16" xfId="2" applyNumberFormat="1" applyFill="1" applyBorder="1" applyAlignment="1">
      <alignment horizontal="center" vertical="center" readingOrder="1"/>
    </xf>
    <xf numFmtId="0" fontId="2" fillId="4" borderId="16" xfId="2" applyFill="1" applyBorder="1" applyAlignment="1" applyProtection="1">
      <alignment horizontal="center" vertical="center" readingOrder="1"/>
      <protection locked="0"/>
    </xf>
    <xf numFmtId="0" fontId="1" fillId="0" borderId="16" xfId="2" applyFont="1" applyBorder="1" applyAlignment="1">
      <alignment horizontal="center" vertical="center" wrapText="1" readingOrder="1"/>
    </xf>
    <xf numFmtId="0" fontId="1" fillId="2" borderId="4" xfId="2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vertical="center"/>
    </xf>
    <xf numFmtId="0" fontId="0" fillId="0" borderId="0" xfId="0" applyProtection="1">
      <protection locked="0"/>
    </xf>
    <xf numFmtId="3" fontId="0" fillId="0" borderId="1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" fontId="0" fillId="0" borderId="21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11" fillId="0" borderId="0" xfId="0" applyFont="1" applyAlignment="1">
      <alignment horizontal="left"/>
    </xf>
    <xf numFmtId="0" fontId="7" fillId="0" borderId="0" xfId="1" applyBorder="1" applyAlignment="1" applyProtection="1"/>
    <xf numFmtId="0" fontId="28" fillId="0" borderId="0" xfId="0" applyFont="1"/>
    <xf numFmtId="0" fontId="7" fillId="0" borderId="0" xfId="1" applyBorder="1" applyAlignment="1" applyProtection="1">
      <alignment horizontal="left"/>
    </xf>
    <xf numFmtId="0" fontId="1" fillId="0" borderId="0" xfId="2" applyFont="1"/>
    <xf numFmtId="3" fontId="1" fillId="2" borderId="16" xfId="2" applyNumberFormat="1" applyFont="1" applyFill="1" applyBorder="1" applyAlignment="1" applyProtection="1">
      <alignment horizontal="center" vertical="center" readingOrder="1"/>
      <protection locked="0"/>
    </xf>
    <xf numFmtId="3" fontId="1" fillId="4" borderId="16" xfId="2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2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3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indent="1"/>
    </xf>
    <xf numFmtId="0" fontId="21" fillId="0" borderId="0" xfId="0" applyFont="1" applyAlignment="1">
      <alignment horizontal="left" vertical="center" inden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9" fillId="0" borderId="18" xfId="2" applyFont="1" applyBorder="1" applyAlignment="1">
      <alignment horizontal="right" vertical="center" wrapText="1" readingOrder="1"/>
    </xf>
    <xf numFmtId="0" fontId="19" fillId="0" borderId="29" xfId="2" applyFont="1" applyBorder="1" applyAlignment="1">
      <alignment horizontal="right" vertical="center" wrapText="1" readingOrder="1"/>
    </xf>
    <xf numFmtId="0" fontId="19" fillId="0" borderId="19" xfId="2" applyFont="1" applyBorder="1" applyAlignment="1">
      <alignment horizontal="right" vertical="center" wrapText="1" readingOrder="1"/>
    </xf>
    <xf numFmtId="0" fontId="1" fillId="2" borderId="25" xfId="2" applyFont="1" applyFill="1" applyBorder="1" applyAlignment="1">
      <alignment horizontal="center"/>
    </xf>
    <xf numFmtId="0" fontId="2" fillId="2" borderId="25" xfId="2" applyFill="1" applyBorder="1" applyAlignment="1">
      <alignment horizontal="center"/>
    </xf>
    <xf numFmtId="0" fontId="2" fillId="0" borderId="18" xfId="2" applyBorder="1" applyAlignment="1" applyProtection="1">
      <alignment horizontal="center" vertical="center" wrapText="1" readingOrder="1"/>
      <protection locked="0"/>
    </xf>
    <xf numFmtId="0" fontId="2" fillId="0" borderId="19" xfId="2" applyBorder="1" applyAlignment="1" applyProtection="1">
      <alignment horizontal="center" vertical="center" wrapText="1" readingOrder="1"/>
      <protection locked="0"/>
    </xf>
    <xf numFmtId="0" fontId="2" fillId="0" borderId="26" xfId="2" applyBorder="1" applyAlignment="1" applyProtection="1">
      <alignment horizontal="center" vertical="center" wrapText="1" readingOrder="1"/>
      <protection locked="0"/>
    </xf>
    <xf numFmtId="0" fontId="2" fillId="0" borderId="27" xfId="2" applyBorder="1" applyAlignment="1" applyProtection="1">
      <alignment horizontal="center" vertical="center" wrapText="1" readingOrder="1"/>
      <protection locked="0"/>
    </xf>
    <xf numFmtId="0" fontId="2" fillId="0" borderId="1" xfId="2" applyBorder="1" applyAlignment="1" applyProtection="1">
      <alignment horizontal="center" vertical="center" wrapText="1" readingOrder="1"/>
      <protection locked="0"/>
    </xf>
    <xf numFmtId="0" fontId="2" fillId="0" borderId="28" xfId="2" applyBorder="1" applyAlignment="1" applyProtection="1">
      <alignment horizontal="center" vertical="center" wrapText="1" readingOrder="1"/>
      <protection locked="0"/>
    </xf>
    <xf numFmtId="0" fontId="2" fillId="0" borderId="26" xfId="2" applyBorder="1" applyAlignment="1">
      <alignment horizontal="center" vertical="center" readingOrder="1"/>
    </xf>
    <xf numFmtId="0" fontId="2" fillId="0" borderId="27" xfId="2" applyBorder="1" applyAlignment="1">
      <alignment horizontal="center" vertical="center" readingOrder="1"/>
    </xf>
    <xf numFmtId="0" fontId="2" fillId="0" borderId="1" xfId="2" applyBorder="1" applyAlignment="1">
      <alignment horizontal="center" vertical="center" readingOrder="1"/>
    </xf>
    <xf numFmtId="0" fontId="2" fillId="0" borderId="28" xfId="2" applyBorder="1" applyAlignment="1">
      <alignment horizontal="center" vertical="center" readingOrder="1"/>
    </xf>
    <xf numFmtId="0" fontId="2" fillId="0" borderId="8" xfId="2" applyBorder="1" applyAlignment="1" applyProtection="1">
      <alignment horizontal="left" vertical="center"/>
      <protection locked="0"/>
    </xf>
    <xf numFmtId="0" fontId="2" fillId="0" borderId="9" xfId="2" applyBorder="1" applyAlignment="1" applyProtection="1">
      <alignment horizontal="left" vertical="center"/>
      <protection locked="0"/>
    </xf>
    <xf numFmtId="0" fontId="2" fillId="0" borderId="10" xfId="2" applyBorder="1" applyAlignment="1" applyProtection="1">
      <alignment horizontal="left" vertical="center"/>
      <protection locked="0"/>
    </xf>
    <xf numFmtId="0" fontId="2" fillId="0" borderId="12" xfId="2" applyBorder="1" applyAlignment="1" applyProtection="1">
      <alignment horizontal="left" vertical="center"/>
      <protection locked="0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2">
    <dxf>
      <font>
        <color auto="1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fmlaLink="Berechnung!$I$6" lockText="1" noThreeD="1"/>
</file>

<file path=xl/ctrlProps/ctrlProp14.xml><?xml version="1.0" encoding="utf-8"?>
<formControlPr xmlns="http://schemas.microsoft.com/office/spreadsheetml/2009/9/main" objectType="CheckBox" fmlaLink="Berechnung!$I$7" lockText="1" noThreeD="1"/>
</file>

<file path=xl/ctrlProps/ctrlProp15.xml><?xml version="1.0" encoding="utf-8"?>
<formControlPr xmlns="http://schemas.microsoft.com/office/spreadsheetml/2009/9/main" objectType="CheckBox" fmlaLink="Berechnung!$I$8" lockText="1" noThreeD="1"/>
</file>

<file path=xl/ctrlProps/ctrlProp16.xml><?xml version="1.0" encoding="utf-8"?>
<formControlPr xmlns="http://schemas.microsoft.com/office/spreadsheetml/2009/9/main" objectType="CheckBox" fmlaLink="Berechnung!$I$9" lockText="1" noThreeD="1"/>
</file>

<file path=xl/ctrlProps/ctrlProp17.xml><?xml version="1.0" encoding="utf-8"?>
<formControlPr xmlns="http://schemas.microsoft.com/office/spreadsheetml/2009/9/main" objectType="CheckBox" fmlaLink="Berechnung!$I$10" lockText="1" noThreeD="1"/>
</file>

<file path=xl/ctrlProps/ctrlProp18.xml><?xml version="1.0" encoding="utf-8"?>
<formControlPr xmlns="http://schemas.microsoft.com/office/spreadsheetml/2009/9/main" objectType="CheckBox" fmlaLink="Berechnung!$I$11" lockText="1" noThreeD="1"/>
</file>

<file path=xl/ctrlProps/ctrlProp19.xml><?xml version="1.0" encoding="utf-8"?>
<formControlPr xmlns="http://schemas.microsoft.com/office/spreadsheetml/2009/9/main" objectType="CheckBox" fmlaLink="Berechnung!$I$12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Berechnung!$I$13" lockText="1" noThreeD="1"/>
</file>

<file path=xl/ctrlProps/ctrlProp21.xml><?xml version="1.0" encoding="utf-8"?>
<formControlPr xmlns="http://schemas.microsoft.com/office/spreadsheetml/2009/9/main" objectType="CheckBox" fmlaLink="Berechnung!$I$14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Berechnung!$I$5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4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2</xdr:row>
      <xdr:rowOff>0</xdr:rowOff>
    </xdr:from>
    <xdr:to>
      <xdr:col>14</xdr:col>
      <xdr:colOff>733425</xdr:colOff>
      <xdr:row>2</xdr:row>
      <xdr:rowOff>0</xdr:rowOff>
    </xdr:to>
    <xdr:pic>
      <xdr:nvPicPr>
        <xdr:cNvPr id="2" name="Grafik 7" descr="MITNETZ_STROM_Logo_RGB_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476250"/>
          <a:ext cx="3524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36</xdr:row>
          <xdr:rowOff>0</xdr:rowOff>
        </xdr:from>
        <xdr:to>
          <xdr:col>3</xdr:col>
          <xdr:colOff>438150</xdr:colOff>
          <xdr:row>36</xdr:row>
          <xdr:rowOff>203200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37</xdr:row>
          <xdr:rowOff>0</xdr:rowOff>
        </xdr:from>
        <xdr:to>
          <xdr:col>3</xdr:col>
          <xdr:colOff>438150</xdr:colOff>
          <xdr:row>37</xdr:row>
          <xdr:rowOff>203200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38</xdr:row>
          <xdr:rowOff>0</xdr:rowOff>
        </xdr:from>
        <xdr:to>
          <xdr:col>3</xdr:col>
          <xdr:colOff>438150</xdr:colOff>
          <xdr:row>38</xdr:row>
          <xdr:rowOff>203200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39</xdr:row>
          <xdr:rowOff>0</xdr:rowOff>
        </xdr:from>
        <xdr:to>
          <xdr:col>3</xdr:col>
          <xdr:colOff>438150</xdr:colOff>
          <xdr:row>39</xdr:row>
          <xdr:rowOff>203200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40</xdr:row>
          <xdr:rowOff>0</xdr:rowOff>
        </xdr:from>
        <xdr:to>
          <xdr:col>3</xdr:col>
          <xdr:colOff>438150</xdr:colOff>
          <xdr:row>40</xdr:row>
          <xdr:rowOff>203200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41</xdr:row>
          <xdr:rowOff>12700</xdr:rowOff>
        </xdr:from>
        <xdr:to>
          <xdr:col>3</xdr:col>
          <xdr:colOff>438150</xdr:colOff>
          <xdr:row>41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42</xdr:row>
          <xdr:rowOff>0</xdr:rowOff>
        </xdr:from>
        <xdr:to>
          <xdr:col>3</xdr:col>
          <xdr:colOff>438150</xdr:colOff>
          <xdr:row>42</xdr:row>
          <xdr:rowOff>203200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43</xdr:row>
          <xdr:rowOff>0</xdr:rowOff>
        </xdr:from>
        <xdr:to>
          <xdr:col>3</xdr:col>
          <xdr:colOff>438150</xdr:colOff>
          <xdr:row>43</xdr:row>
          <xdr:rowOff>203200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44</xdr:row>
          <xdr:rowOff>0</xdr:rowOff>
        </xdr:from>
        <xdr:to>
          <xdr:col>3</xdr:col>
          <xdr:colOff>438150</xdr:colOff>
          <xdr:row>44</xdr:row>
          <xdr:rowOff>203200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45</xdr:row>
          <xdr:rowOff>0</xdr:rowOff>
        </xdr:from>
        <xdr:to>
          <xdr:col>3</xdr:col>
          <xdr:colOff>438150</xdr:colOff>
          <xdr:row>45</xdr:row>
          <xdr:rowOff>203200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228600</xdr:colOff>
      <xdr:row>56</xdr:row>
      <xdr:rowOff>0</xdr:rowOff>
    </xdr:from>
    <xdr:to>
      <xdr:col>2</xdr:col>
      <xdr:colOff>466725</xdr:colOff>
      <xdr:row>56</xdr:row>
      <xdr:rowOff>0</xdr:rowOff>
    </xdr:to>
    <xdr:pic>
      <xdr:nvPicPr>
        <xdr:cNvPr id="15" name="Grafik 7" descr="MITNETZ_STROM_Logo_RGB_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010900"/>
          <a:ext cx="2381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565150</xdr:colOff>
          <xdr:row>9</xdr:row>
          <xdr:rowOff>0</xdr:rowOff>
        </xdr:from>
        <xdr:to>
          <xdr:col>7</xdr:col>
          <xdr:colOff>88900</xdr:colOff>
          <xdr:row>10</xdr:row>
          <xdr:rowOff>12700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9</xdr:row>
          <xdr:rowOff>0</xdr:rowOff>
        </xdr:from>
        <xdr:to>
          <xdr:col>10</xdr:col>
          <xdr:colOff>127000</xdr:colOff>
          <xdr:row>10</xdr:row>
          <xdr:rowOff>12700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37</xdr:row>
          <xdr:rowOff>12700</xdr:rowOff>
        </xdr:from>
        <xdr:to>
          <xdr:col>6</xdr:col>
          <xdr:colOff>565150</xdr:colOff>
          <xdr:row>38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38</xdr:row>
          <xdr:rowOff>12700</xdr:rowOff>
        </xdr:from>
        <xdr:to>
          <xdr:col>6</xdr:col>
          <xdr:colOff>565150</xdr:colOff>
          <xdr:row>39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39</xdr:row>
          <xdr:rowOff>12700</xdr:rowOff>
        </xdr:from>
        <xdr:to>
          <xdr:col>6</xdr:col>
          <xdr:colOff>565150</xdr:colOff>
          <xdr:row>40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40</xdr:row>
          <xdr:rowOff>12700</xdr:rowOff>
        </xdr:from>
        <xdr:to>
          <xdr:col>6</xdr:col>
          <xdr:colOff>565150</xdr:colOff>
          <xdr:row>41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41</xdr:row>
          <xdr:rowOff>12700</xdr:rowOff>
        </xdr:from>
        <xdr:to>
          <xdr:col>6</xdr:col>
          <xdr:colOff>565150</xdr:colOff>
          <xdr:row>42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42</xdr:row>
          <xdr:rowOff>12700</xdr:rowOff>
        </xdr:from>
        <xdr:to>
          <xdr:col>6</xdr:col>
          <xdr:colOff>565150</xdr:colOff>
          <xdr:row>43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43</xdr:row>
          <xdr:rowOff>12700</xdr:rowOff>
        </xdr:from>
        <xdr:to>
          <xdr:col>6</xdr:col>
          <xdr:colOff>565150</xdr:colOff>
          <xdr:row>44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44</xdr:row>
          <xdr:rowOff>12700</xdr:rowOff>
        </xdr:from>
        <xdr:to>
          <xdr:col>6</xdr:col>
          <xdr:colOff>565150</xdr:colOff>
          <xdr:row>45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45</xdr:row>
          <xdr:rowOff>12700</xdr:rowOff>
        </xdr:from>
        <xdr:to>
          <xdr:col>6</xdr:col>
          <xdr:colOff>565150</xdr:colOff>
          <xdr:row>46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24</xdr:row>
          <xdr:rowOff>12700</xdr:rowOff>
        </xdr:from>
        <xdr:to>
          <xdr:col>2</xdr:col>
          <xdr:colOff>69850</xdr:colOff>
          <xdr:row>25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260350</xdr:colOff>
          <xdr:row>36</xdr:row>
          <xdr:rowOff>12700</xdr:rowOff>
        </xdr:from>
        <xdr:to>
          <xdr:col>6</xdr:col>
          <xdr:colOff>565150</xdr:colOff>
          <xdr:row>37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36</xdr:row>
          <xdr:rowOff>38100</xdr:rowOff>
        </xdr:from>
        <xdr:to>
          <xdr:col>7</xdr:col>
          <xdr:colOff>431800</xdr:colOff>
          <xdr:row>36</xdr:row>
          <xdr:rowOff>209550</xdr:rowOff>
        </xdr:to>
        <xdr:sp macro="" textlink="">
          <xdr:nvSpPr>
            <xdr:cNvPr id="1101" name="OptionButton1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36</xdr:row>
          <xdr:rowOff>38100</xdr:rowOff>
        </xdr:from>
        <xdr:to>
          <xdr:col>8</xdr:col>
          <xdr:colOff>438150</xdr:colOff>
          <xdr:row>36</xdr:row>
          <xdr:rowOff>209550</xdr:rowOff>
        </xdr:to>
        <xdr:sp macro="" textlink="">
          <xdr:nvSpPr>
            <xdr:cNvPr id="1102" name="OptionButton2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260350</xdr:colOff>
          <xdr:row>36</xdr:row>
          <xdr:rowOff>31750</xdr:rowOff>
        </xdr:from>
        <xdr:to>
          <xdr:col>10</xdr:col>
          <xdr:colOff>152400</xdr:colOff>
          <xdr:row>36</xdr:row>
          <xdr:rowOff>203200</xdr:rowOff>
        </xdr:to>
        <xdr:sp macro="" textlink="">
          <xdr:nvSpPr>
            <xdr:cNvPr id="1103" name="OptionButton3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298450</xdr:colOff>
          <xdr:row>36</xdr:row>
          <xdr:rowOff>38100</xdr:rowOff>
        </xdr:from>
        <xdr:to>
          <xdr:col>11</xdr:col>
          <xdr:colOff>469900</xdr:colOff>
          <xdr:row>36</xdr:row>
          <xdr:rowOff>209550</xdr:rowOff>
        </xdr:to>
        <xdr:sp macro="" textlink="">
          <xdr:nvSpPr>
            <xdr:cNvPr id="1104" name="OptionButton4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37</xdr:row>
          <xdr:rowOff>31750</xdr:rowOff>
        </xdr:from>
        <xdr:to>
          <xdr:col>7</xdr:col>
          <xdr:colOff>431800</xdr:colOff>
          <xdr:row>37</xdr:row>
          <xdr:rowOff>203200</xdr:rowOff>
        </xdr:to>
        <xdr:sp macro="" textlink="">
          <xdr:nvSpPr>
            <xdr:cNvPr id="1105" name="OptionButton5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31750</xdr:rowOff>
        </xdr:from>
        <xdr:to>
          <xdr:col>8</xdr:col>
          <xdr:colOff>450850</xdr:colOff>
          <xdr:row>37</xdr:row>
          <xdr:rowOff>203200</xdr:rowOff>
        </xdr:to>
        <xdr:sp macro="" textlink="">
          <xdr:nvSpPr>
            <xdr:cNvPr id="1106" name="OptionButton6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31750</xdr:rowOff>
        </xdr:from>
        <xdr:to>
          <xdr:col>10</xdr:col>
          <xdr:colOff>171450</xdr:colOff>
          <xdr:row>37</xdr:row>
          <xdr:rowOff>203200</xdr:rowOff>
        </xdr:to>
        <xdr:sp macro="" textlink="">
          <xdr:nvSpPr>
            <xdr:cNvPr id="1107" name="OptionButton7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37</xdr:row>
          <xdr:rowOff>31750</xdr:rowOff>
        </xdr:from>
        <xdr:to>
          <xdr:col>11</xdr:col>
          <xdr:colOff>476250</xdr:colOff>
          <xdr:row>37</xdr:row>
          <xdr:rowOff>203200</xdr:rowOff>
        </xdr:to>
        <xdr:sp macro="" textlink="">
          <xdr:nvSpPr>
            <xdr:cNvPr id="1108" name="OptionButton8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38</xdr:row>
          <xdr:rowOff>38100</xdr:rowOff>
        </xdr:from>
        <xdr:to>
          <xdr:col>7</xdr:col>
          <xdr:colOff>431800</xdr:colOff>
          <xdr:row>38</xdr:row>
          <xdr:rowOff>209550</xdr:rowOff>
        </xdr:to>
        <xdr:sp macro="" textlink="">
          <xdr:nvSpPr>
            <xdr:cNvPr id="1109" name="OptionButton9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38100</xdr:rowOff>
        </xdr:from>
        <xdr:to>
          <xdr:col>8</xdr:col>
          <xdr:colOff>450850</xdr:colOff>
          <xdr:row>38</xdr:row>
          <xdr:rowOff>209550</xdr:rowOff>
        </xdr:to>
        <xdr:sp macro="" textlink="">
          <xdr:nvSpPr>
            <xdr:cNvPr id="1110" name="OptionButton10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38100</xdr:rowOff>
        </xdr:from>
        <xdr:to>
          <xdr:col>10</xdr:col>
          <xdr:colOff>171450</xdr:colOff>
          <xdr:row>38</xdr:row>
          <xdr:rowOff>209550</xdr:rowOff>
        </xdr:to>
        <xdr:sp macro="" textlink="">
          <xdr:nvSpPr>
            <xdr:cNvPr id="1111" name="OptionButton11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38</xdr:row>
          <xdr:rowOff>38100</xdr:rowOff>
        </xdr:from>
        <xdr:to>
          <xdr:col>11</xdr:col>
          <xdr:colOff>476250</xdr:colOff>
          <xdr:row>38</xdr:row>
          <xdr:rowOff>209550</xdr:rowOff>
        </xdr:to>
        <xdr:sp macro="" textlink="">
          <xdr:nvSpPr>
            <xdr:cNvPr id="1112" name="OptionButton12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39</xdr:row>
          <xdr:rowOff>38100</xdr:rowOff>
        </xdr:from>
        <xdr:to>
          <xdr:col>7</xdr:col>
          <xdr:colOff>431800</xdr:colOff>
          <xdr:row>39</xdr:row>
          <xdr:rowOff>209550</xdr:rowOff>
        </xdr:to>
        <xdr:sp macro="" textlink="">
          <xdr:nvSpPr>
            <xdr:cNvPr id="1113" name="OptionButton13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39</xdr:row>
          <xdr:rowOff>38100</xdr:rowOff>
        </xdr:from>
        <xdr:to>
          <xdr:col>8</xdr:col>
          <xdr:colOff>450850</xdr:colOff>
          <xdr:row>39</xdr:row>
          <xdr:rowOff>209550</xdr:rowOff>
        </xdr:to>
        <xdr:sp macro="" textlink="">
          <xdr:nvSpPr>
            <xdr:cNvPr id="1114" name="OptionButton14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38100</xdr:rowOff>
        </xdr:from>
        <xdr:to>
          <xdr:col>10</xdr:col>
          <xdr:colOff>171450</xdr:colOff>
          <xdr:row>39</xdr:row>
          <xdr:rowOff>209550</xdr:rowOff>
        </xdr:to>
        <xdr:sp macro="" textlink="">
          <xdr:nvSpPr>
            <xdr:cNvPr id="1115" name="OptionButton15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39</xdr:row>
          <xdr:rowOff>38100</xdr:rowOff>
        </xdr:from>
        <xdr:to>
          <xdr:col>11</xdr:col>
          <xdr:colOff>476250</xdr:colOff>
          <xdr:row>39</xdr:row>
          <xdr:rowOff>209550</xdr:rowOff>
        </xdr:to>
        <xdr:sp macro="" textlink="">
          <xdr:nvSpPr>
            <xdr:cNvPr id="1116" name="OptionButton16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40</xdr:row>
          <xdr:rowOff>31750</xdr:rowOff>
        </xdr:from>
        <xdr:to>
          <xdr:col>7</xdr:col>
          <xdr:colOff>431800</xdr:colOff>
          <xdr:row>40</xdr:row>
          <xdr:rowOff>203200</xdr:rowOff>
        </xdr:to>
        <xdr:sp macro="" textlink="">
          <xdr:nvSpPr>
            <xdr:cNvPr id="1117" name="OptionButton17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31750</xdr:rowOff>
        </xdr:from>
        <xdr:to>
          <xdr:col>8</xdr:col>
          <xdr:colOff>450850</xdr:colOff>
          <xdr:row>40</xdr:row>
          <xdr:rowOff>203200</xdr:rowOff>
        </xdr:to>
        <xdr:sp macro="" textlink="">
          <xdr:nvSpPr>
            <xdr:cNvPr id="1118" name="OptionButton18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31750</xdr:rowOff>
        </xdr:from>
        <xdr:to>
          <xdr:col>10</xdr:col>
          <xdr:colOff>171450</xdr:colOff>
          <xdr:row>40</xdr:row>
          <xdr:rowOff>203200</xdr:rowOff>
        </xdr:to>
        <xdr:sp macro="" textlink="">
          <xdr:nvSpPr>
            <xdr:cNvPr id="1119" name="OptionButton19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40</xdr:row>
          <xdr:rowOff>31750</xdr:rowOff>
        </xdr:from>
        <xdr:to>
          <xdr:col>11</xdr:col>
          <xdr:colOff>476250</xdr:colOff>
          <xdr:row>40</xdr:row>
          <xdr:rowOff>203200</xdr:rowOff>
        </xdr:to>
        <xdr:sp macro="" textlink="">
          <xdr:nvSpPr>
            <xdr:cNvPr id="1120" name="OptionButton20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41</xdr:row>
          <xdr:rowOff>38100</xdr:rowOff>
        </xdr:from>
        <xdr:to>
          <xdr:col>7</xdr:col>
          <xdr:colOff>431800</xdr:colOff>
          <xdr:row>41</xdr:row>
          <xdr:rowOff>209550</xdr:rowOff>
        </xdr:to>
        <xdr:sp macro="" textlink="">
          <xdr:nvSpPr>
            <xdr:cNvPr id="1121" name="OptionButton21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38100</xdr:rowOff>
        </xdr:from>
        <xdr:to>
          <xdr:col>8</xdr:col>
          <xdr:colOff>450850</xdr:colOff>
          <xdr:row>41</xdr:row>
          <xdr:rowOff>209550</xdr:rowOff>
        </xdr:to>
        <xdr:sp macro="" textlink="">
          <xdr:nvSpPr>
            <xdr:cNvPr id="1122" name="OptionButton22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38100</xdr:rowOff>
        </xdr:from>
        <xdr:to>
          <xdr:col>10</xdr:col>
          <xdr:colOff>171450</xdr:colOff>
          <xdr:row>41</xdr:row>
          <xdr:rowOff>209550</xdr:rowOff>
        </xdr:to>
        <xdr:sp macro="" textlink="">
          <xdr:nvSpPr>
            <xdr:cNvPr id="1123" name="OptionButton23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41</xdr:row>
          <xdr:rowOff>38100</xdr:rowOff>
        </xdr:from>
        <xdr:to>
          <xdr:col>11</xdr:col>
          <xdr:colOff>476250</xdr:colOff>
          <xdr:row>41</xdr:row>
          <xdr:rowOff>209550</xdr:rowOff>
        </xdr:to>
        <xdr:sp macro="" textlink="">
          <xdr:nvSpPr>
            <xdr:cNvPr id="1124" name="OptionButton24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42</xdr:row>
          <xdr:rowOff>50800</xdr:rowOff>
        </xdr:from>
        <xdr:to>
          <xdr:col>7</xdr:col>
          <xdr:colOff>431800</xdr:colOff>
          <xdr:row>42</xdr:row>
          <xdr:rowOff>222250</xdr:rowOff>
        </xdr:to>
        <xdr:sp macro="" textlink="">
          <xdr:nvSpPr>
            <xdr:cNvPr id="1125" name="OptionButton25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50800</xdr:rowOff>
        </xdr:from>
        <xdr:to>
          <xdr:col>8</xdr:col>
          <xdr:colOff>450850</xdr:colOff>
          <xdr:row>42</xdr:row>
          <xdr:rowOff>222250</xdr:rowOff>
        </xdr:to>
        <xdr:sp macro="" textlink="">
          <xdr:nvSpPr>
            <xdr:cNvPr id="1126" name="OptionButton26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50800</xdr:rowOff>
        </xdr:from>
        <xdr:to>
          <xdr:col>10</xdr:col>
          <xdr:colOff>171450</xdr:colOff>
          <xdr:row>42</xdr:row>
          <xdr:rowOff>222250</xdr:rowOff>
        </xdr:to>
        <xdr:sp macro="" textlink="">
          <xdr:nvSpPr>
            <xdr:cNvPr id="1127" name="OptionButton27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42</xdr:row>
          <xdr:rowOff>50800</xdr:rowOff>
        </xdr:from>
        <xdr:to>
          <xdr:col>11</xdr:col>
          <xdr:colOff>476250</xdr:colOff>
          <xdr:row>42</xdr:row>
          <xdr:rowOff>222250</xdr:rowOff>
        </xdr:to>
        <xdr:sp macro="" textlink="">
          <xdr:nvSpPr>
            <xdr:cNvPr id="1128" name="OptionButton28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43</xdr:row>
          <xdr:rowOff>38100</xdr:rowOff>
        </xdr:from>
        <xdr:to>
          <xdr:col>7</xdr:col>
          <xdr:colOff>431800</xdr:colOff>
          <xdr:row>43</xdr:row>
          <xdr:rowOff>209550</xdr:rowOff>
        </xdr:to>
        <xdr:sp macro="" textlink="">
          <xdr:nvSpPr>
            <xdr:cNvPr id="1129" name="OptionButton29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38100</xdr:rowOff>
        </xdr:from>
        <xdr:to>
          <xdr:col>8</xdr:col>
          <xdr:colOff>450850</xdr:colOff>
          <xdr:row>43</xdr:row>
          <xdr:rowOff>209550</xdr:rowOff>
        </xdr:to>
        <xdr:sp macro="" textlink="">
          <xdr:nvSpPr>
            <xdr:cNvPr id="1130" name="OptionButton30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38100</xdr:rowOff>
        </xdr:from>
        <xdr:to>
          <xdr:col>10</xdr:col>
          <xdr:colOff>171450</xdr:colOff>
          <xdr:row>43</xdr:row>
          <xdr:rowOff>209550</xdr:rowOff>
        </xdr:to>
        <xdr:sp macro="" textlink="">
          <xdr:nvSpPr>
            <xdr:cNvPr id="1131" name="OptionButton31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43</xdr:row>
          <xdr:rowOff>38100</xdr:rowOff>
        </xdr:from>
        <xdr:to>
          <xdr:col>11</xdr:col>
          <xdr:colOff>476250</xdr:colOff>
          <xdr:row>43</xdr:row>
          <xdr:rowOff>209550</xdr:rowOff>
        </xdr:to>
        <xdr:sp macro="" textlink="">
          <xdr:nvSpPr>
            <xdr:cNvPr id="1132" name="OptionButton32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44</xdr:row>
          <xdr:rowOff>50800</xdr:rowOff>
        </xdr:from>
        <xdr:to>
          <xdr:col>7</xdr:col>
          <xdr:colOff>431800</xdr:colOff>
          <xdr:row>44</xdr:row>
          <xdr:rowOff>222250</xdr:rowOff>
        </xdr:to>
        <xdr:sp macro="" textlink="">
          <xdr:nvSpPr>
            <xdr:cNvPr id="1133" name="OptionButton33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44</xdr:row>
          <xdr:rowOff>50800</xdr:rowOff>
        </xdr:from>
        <xdr:to>
          <xdr:col>8</xdr:col>
          <xdr:colOff>450850</xdr:colOff>
          <xdr:row>44</xdr:row>
          <xdr:rowOff>222250</xdr:rowOff>
        </xdr:to>
        <xdr:sp macro="" textlink="">
          <xdr:nvSpPr>
            <xdr:cNvPr id="1134" name="OptionButton34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50800</xdr:rowOff>
        </xdr:from>
        <xdr:to>
          <xdr:col>10</xdr:col>
          <xdr:colOff>171450</xdr:colOff>
          <xdr:row>44</xdr:row>
          <xdr:rowOff>222250</xdr:rowOff>
        </xdr:to>
        <xdr:sp macro="" textlink="">
          <xdr:nvSpPr>
            <xdr:cNvPr id="1135" name="OptionButton35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44</xdr:row>
          <xdr:rowOff>50800</xdr:rowOff>
        </xdr:from>
        <xdr:to>
          <xdr:col>11</xdr:col>
          <xdr:colOff>476250</xdr:colOff>
          <xdr:row>44</xdr:row>
          <xdr:rowOff>222250</xdr:rowOff>
        </xdr:to>
        <xdr:sp macro="" textlink="">
          <xdr:nvSpPr>
            <xdr:cNvPr id="1136" name="OptionButton36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260350</xdr:colOff>
          <xdr:row>45</xdr:row>
          <xdr:rowOff>38100</xdr:rowOff>
        </xdr:from>
        <xdr:to>
          <xdr:col>7</xdr:col>
          <xdr:colOff>431800</xdr:colOff>
          <xdr:row>45</xdr:row>
          <xdr:rowOff>209550</xdr:rowOff>
        </xdr:to>
        <xdr:sp macro="" textlink="">
          <xdr:nvSpPr>
            <xdr:cNvPr id="1137" name="OptionButton37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45</xdr:row>
          <xdr:rowOff>38100</xdr:rowOff>
        </xdr:from>
        <xdr:to>
          <xdr:col>8</xdr:col>
          <xdr:colOff>450850</xdr:colOff>
          <xdr:row>45</xdr:row>
          <xdr:rowOff>209550</xdr:rowOff>
        </xdr:to>
        <xdr:sp macro="" textlink="">
          <xdr:nvSpPr>
            <xdr:cNvPr id="1138" name="OptionButton38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38100</xdr:rowOff>
        </xdr:from>
        <xdr:to>
          <xdr:col>10</xdr:col>
          <xdr:colOff>171450</xdr:colOff>
          <xdr:row>45</xdr:row>
          <xdr:rowOff>209550</xdr:rowOff>
        </xdr:to>
        <xdr:sp macro="" textlink="">
          <xdr:nvSpPr>
            <xdr:cNvPr id="1139" name="OptionButton39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45</xdr:row>
          <xdr:rowOff>38100</xdr:rowOff>
        </xdr:from>
        <xdr:to>
          <xdr:col>11</xdr:col>
          <xdr:colOff>476250</xdr:colOff>
          <xdr:row>45</xdr:row>
          <xdr:rowOff>209550</xdr:rowOff>
        </xdr:to>
        <xdr:sp macro="" textlink="">
          <xdr:nvSpPr>
            <xdr:cNvPr id="1140" name="OptionButton40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20</xdr:row>
          <xdr:rowOff>12700</xdr:rowOff>
        </xdr:from>
        <xdr:to>
          <xdr:col>1</xdr:col>
          <xdr:colOff>266700</xdr:colOff>
          <xdr:row>21</xdr:row>
          <xdr:rowOff>38100</xdr:rowOff>
        </xdr:to>
        <xdr:sp macro="" textlink="">
          <xdr:nvSpPr>
            <xdr:cNvPr id="1141" name="OptionButton41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22</xdr:row>
          <xdr:rowOff>12700</xdr:rowOff>
        </xdr:from>
        <xdr:to>
          <xdr:col>2</xdr:col>
          <xdr:colOff>0</xdr:colOff>
          <xdr:row>23</xdr:row>
          <xdr:rowOff>38100</xdr:rowOff>
        </xdr:to>
        <xdr:sp macro="" textlink="">
          <xdr:nvSpPr>
            <xdr:cNvPr id="1142" name="OptionButton42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228600</xdr:colOff>
      <xdr:row>19</xdr:row>
      <xdr:rowOff>0</xdr:rowOff>
    </xdr:from>
    <xdr:ext cx="238125" cy="0"/>
    <xdr:pic>
      <xdr:nvPicPr>
        <xdr:cNvPr id="75" name="Grafik 7" descr="MITNETZ_STROM_Logo_RGB_P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010900"/>
          <a:ext cx="2381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25</xdr:row>
          <xdr:rowOff>95250</xdr:rowOff>
        </xdr:from>
        <xdr:to>
          <xdr:col>2</xdr:col>
          <xdr:colOff>69850</xdr:colOff>
          <xdr:row>27</xdr:row>
          <xdr:rowOff>19050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48</xdr:row>
          <xdr:rowOff>184150</xdr:rowOff>
        </xdr:from>
        <xdr:to>
          <xdr:col>2</xdr:col>
          <xdr:colOff>69850</xdr:colOff>
          <xdr:row>50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10</xdr:col>
      <xdr:colOff>390525</xdr:colOff>
      <xdr:row>56</xdr:row>
      <xdr:rowOff>85725</xdr:rowOff>
    </xdr:from>
    <xdr:to>
      <xdr:col>11</xdr:col>
      <xdr:colOff>833120</xdr:colOff>
      <xdr:row>58</xdr:row>
      <xdr:rowOff>149860</xdr:rowOff>
    </xdr:to>
    <xdr:pic>
      <xdr:nvPicPr>
        <xdr:cNvPr id="6" name="Bild 6" descr="enviaM_Gruppe_mT_Logo_RGB_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67575" y="11306175"/>
          <a:ext cx="899795" cy="445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66675</xdr:colOff>
      <xdr:row>0</xdr:row>
      <xdr:rowOff>133349</xdr:rowOff>
    </xdr:from>
    <xdr:to>
      <xdr:col>25</xdr:col>
      <xdr:colOff>525212</xdr:colOff>
      <xdr:row>43</xdr:row>
      <xdr:rowOff>73799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7775" y="133349"/>
          <a:ext cx="8840537" cy="85320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0</xdr:row>
      <xdr:rowOff>161925</xdr:rowOff>
    </xdr:from>
    <xdr:to>
      <xdr:col>11</xdr:col>
      <xdr:colOff>819151</xdr:colOff>
      <xdr:row>4</xdr:row>
      <xdr:rowOff>66676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77A07DF-3C2B-422F-B243-2B061EAE65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61925"/>
          <a:ext cx="1524001" cy="7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276224</xdr:colOff>
      <xdr:row>20</xdr:row>
      <xdr:rowOff>19051</xdr:rowOff>
    </xdr:from>
    <xdr:to>
      <xdr:col>12</xdr:col>
      <xdr:colOff>590550</xdr:colOff>
      <xdr:row>24</xdr:row>
      <xdr:rowOff>9526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20890672">
          <a:off x="4057649" y="4076701"/>
          <a:ext cx="5810251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4000" b="1">
              <a:solidFill>
                <a:srgbClr val="FF0000"/>
              </a:solidFill>
            </a:rPr>
            <a:t>Wird von MNS ausgefüllt!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162F03-5D31-4C88-9D93-FA2638A8783B}" name="Daten2" displayName="Daten2" ref="S3:AE4" totalsRowShown="0" headerRowDxfId="1" headerRowCellStyle="Standard 2" dataCellStyle="Standard 2">
  <autoFilter ref="S3:AE4" xr:uid="{79162F03-5D31-4C88-9D93-FA2638A8783B}"/>
  <tableColumns count="13">
    <tableColumn id="1" xr3:uid="{3FA51108-4A37-406C-ACF7-C7C2AD9D601C}" name="Weiterleitung an Dritte?" dataCellStyle="Standard 2"/>
    <tableColumn id="15" xr3:uid="{E8FBD56A-004A-408C-B38E-7C2B50BFBDEE}" name="Letztverbraucher" dataCellStyle="Standard 2">
      <calculatedColumnFormula>Formular!$B$12</calculatedColumnFormula>
    </tableColumn>
    <tableColumn id="14" xr3:uid="{ED1DACD7-7501-4D40-816A-78B4A0D63B92}" name="Marktlokations-ID" dataCellStyle="Standard 2">
      <calculatedColumnFormula>Formular!$B$18</calculatedColumnFormula>
    </tableColumn>
    <tableColumn id="2" xr3:uid="{B6C8E96C-129A-428F-93DE-16C3B6607E38}" name="Kategorie A" dataCellStyle="Standard 2">
      <calculatedColumnFormula>F45</calculatedColumnFormula>
    </tableColumn>
    <tableColumn id="3" xr3:uid="{D15C6547-FB69-414F-8760-68C8967CD205}" name="Kategorie B" dataCellStyle="Standard 2">
      <calculatedColumnFormula>G45</calculatedColumnFormula>
    </tableColumn>
    <tableColumn id="4" xr3:uid="{54E5D8F0-0B00-46E4-AF57-8E37C1B83B7B}" name="Kategorie C" dataCellStyle="Standard 2">
      <calculatedColumnFormula>H45</calculatedColumnFormula>
    </tableColumn>
    <tableColumn id="6" xr3:uid="{666CB074-2499-4359-BB13-78AA96475225}" name="Lieferung/Weiterleitung ohne Entgelt" dataCellStyle="Standard 2">
      <calculatedColumnFormula>J45</calculatedColumnFormula>
    </tableColumn>
    <tableColumn id="7" xr3:uid="{BC21D558-8558-4295-A647-B0E4FE9817E9}" name="Tarifkunde" dataCellStyle="Standard 2">
      <calculatedColumnFormula>K45</calculatedColumnFormula>
    </tableColumn>
    <tableColumn id="8" xr3:uid="{7CD4D80F-72C0-42A3-A2ED-BB7BA928C12D}" name="Sondervertragskunde" dataCellStyle="Standard 2">
      <calculatedColumnFormula>L45</calculatedColumnFormula>
    </tableColumn>
    <tableColumn id="9" xr3:uid="{E610BBD2-596C-4854-B299-3D22EBB77883}" name="KA befreit" dataCellStyle="Standard 2">
      <calculatedColumnFormula>M45</calculatedColumnFormula>
    </tableColumn>
    <tableColumn id="10" xr3:uid="{C0D0DB04-45B0-4700-81CB-4CEF8A774C5E}" name="KWK - Kategorie A" dataCellStyle="Standard 2">
      <calculatedColumnFormula>Q4</calculatedColumnFormula>
    </tableColumn>
    <tableColumn id="11" xr3:uid="{23AF18FE-DF6F-4BE7-BF4D-AC34A2163373}" name="KWK - BAFA" dataCellStyle="Standard 2">
      <calculatedColumnFormula>Q5</calculatedColumnFormula>
    </tableColumn>
    <tableColumn id="13" xr3:uid="{76DD4473-0DD2-416E-9B81-224579DF06A2}" name="Nr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8.xml"/><Relationship Id="rId21" Type="http://schemas.openxmlformats.org/officeDocument/2006/relationships/control" Target="../activeX/activeX13.xml"/><Relationship Id="rId42" Type="http://schemas.openxmlformats.org/officeDocument/2006/relationships/control" Target="../activeX/activeX34.xml"/><Relationship Id="rId47" Type="http://schemas.openxmlformats.org/officeDocument/2006/relationships/control" Target="../activeX/activeX39.xml"/><Relationship Id="rId63" Type="http://schemas.openxmlformats.org/officeDocument/2006/relationships/ctrlProp" Target="../ctrlProps/ctrlProp13.xml"/><Relationship Id="rId68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8.xml"/><Relationship Id="rId29" Type="http://schemas.openxmlformats.org/officeDocument/2006/relationships/control" Target="../activeX/activeX21.xml"/><Relationship Id="rId11" Type="http://schemas.openxmlformats.org/officeDocument/2006/relationships/control" Target="../activeX/activeX4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40" Type="http://schemas.openxmlformats.org/officeDocument/2006/relationships/control" Target="../activeX/activeX32.xml"/><Relationship Id="rId45" Type="http://schemas.openxmlformats.org/officeDocument/2006/relationships/control" Target="../activeX/activeX37.xml"/><Relationship Id="rId53" Type="http://schemas.openxmlformats.org/officeDocument/2006/relationships/ctrlProp" Target="../ctrlProps/ctrlProp3.xml"/><Relationship Id="rId58" Type="http://schemas.openxmlformats.org/officeDocument/2006/relationships/ctrlProp" Target="../ctrlProps/ctrlProp8.xml"/><Relationship Id="rId66" Type="http://schemas.openxmlformats.org/officeDocument/2006/relationships/ctrlProp" Target="../ctrlProps/ctrlProp16.xml"/><Relationship Id="rId74" Type="http://schemas.openxmlformats.org/officeDocument/2006/relationships/ctrlProp" Target="../ctrlProps/ctrlProp24.xml"/><Relationship Id="rId5" Type="http://schemas.openxmlformats.org/officeDocument/2006/relationships/control" Target="../activeX/activeX1.xml"/><Relationship Id="rId61" Type="http://schemas.openxmlformats.org/officeDocument/2006/relationships/ctrlProp" Target="../ctrlProps/ctrlProp11.xml"/><Relationship Id="rId19" Type="http://schemas.openxmlformats.org/officeDocument/2006/relationships/control" Target="../activeX/activeX11.xml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4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43" Type="http://schemas.openxmlformats.org/officeDocument/2006/relationships/control" Target="../activeX/activeX35.xml"/><Relationship Id="rId48" Type="http://schemas.openxmlformats.org/officeDocument/2006/relationships/control" Target="../activeX/activeX40.xml"/><Relationship Id="rId56" Type="http://schemas.openxmlformats.org/officeDocument/2006/relationships/ctrlProp" Target="../ctrlProps/ctrlProp6.xml"/><Relationship Id="rId64" Type="http://schemas.openxmlformats.org/officeDocument/2006/relationships/ctrlProp" Target="../ctrlProps/ctrlProp14.xml"/><Relationship Id="rId69" Type="http://schemas.openxmlformats.org/officeDocument/2006/relationships/ctrlProp" Target="../ctrlProps/ctrlProp19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1.xml"/><Relationship Id="rId72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12" Type="http://schemas.openxmlformats.org/officeDocument/2006/relationships/image" Target="../media/image4.emf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46" Type="http://schemas.openxmlformats.org/officeDocument/2006/relationships/control" Target="../activeX/activeX38.xml"/><Relationship Id="rId59" Type="http://schemas.openxmlformats.org/officeDocument/2006/relationships/ctrlProp" Target="../ctrlProps/ctrlProp9.xml"/><Relationship Id="rId67" Type="http://schemas.openxmlformats.org/officeDocument/2006/relationships/ctrlProp" Target="../ctrlProps/ctrlProp17.xml"/><Relationship Id="rId20" Type="http://schemas.openxmlformats.org/officeDocument/2006/relationships/control" Target="../activeX/activeX12.xml"/><Relationship Id="rId41" Type="http://schemas.openxmlformats.org/officeDocument/2006/relationships/control" Target="../activeX/activeX33.xml"/><Relationship Id="rId54" Type="http://schemas.openxmlformats.org/officeDocument/2006/relationships/ctrlProp" Target="../ctrlProps/ctrlProp4.xml"/><Relationship Id="rId62" Type="http://schemas.openxmlformats.org/officeDocument/2006/relationships/ctrlProp" Target="../ctrlProps/ctrlProp12.xml"/><Relationship Id="rId70" Type="http://schemas.openxmlformats.org/officeDocument/2006/relationships/ctrlProp" Target="../ctrlProps/ctrlProp20.xml"/><Relationship Id="rId75" Type="http://schemas.openxmlformats.org/officeDocument/2006/relationships/ctrlProp" Target="../ctrlProps/ctrlProp25.xml"/><Relationship Id="rId1" Type="http://schemas.openxmlformats.org/officeDocument/2006/relationships/hyperlink" Target="mailto:NetzabrechnungGrosskunden@plauen-netz.de" TargetMode="External"/><Relationship Id="rId6" Type="http://schemas.openxmlformats.org/officeDocument/2006/relationships/image" Target="../media/image1.emf"/><Relationship Id="rId15" Type="http://schemas.openxmlformats.org/officeDocument/2006/relationships/control" Target="../activeX/activeX7.xml"/><Relationship Id="rId23" Type="http://schemas.openxmlformats.org/officeDocument/2006/relationships/control" Target="../activeX/activeX15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49" Type="http://schemas.openxmlformats.org/officeDocument/2006/relationships/control" Target="../activeX/activeX41.xml"/><Relationship Id="rId57" Type="http://schemas.openxmlformats.org/officeDocument/2006/relationships/ctrlProp" Target="../ctrlProps/ctrlProp7.xml"/><Relationship Id="rId10" Type="http://schemas.openxmlformats.org/officeDocument/2006/relationships/image" Target="../media/image3.emf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6.xml"/><Relationship Id="rId52" Type="http://schemas.openxmlformats.org/officeDocument/2006/relationships/ctrlProp" Target="../ctrlProps/ctrlProp2.xml"/><Relationship Id="rId60" Type="http://schemas.openxmlformats.org/officeDocument/2006/relationships/ctrlProp" Target="../ctrlProps/ctrlProp10.xml"/><Relationship Id="rId65" Type="http://schemas.openxmlformats.org/officeDocument/2006/relationships/ctrlProp" Target="../ctrlProps/ctrlProp15.xml"/><Relationship Id="rId73" Type="http://schemas.openxmlformats.org/officeDocument/2006/relationships/ctrlProp" Target="../ctrlProps/ctrlProp23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3" Type="http://schemas.openxmlformats.org/officeDocument/2006/relationships/control" Target="../activeX/activeX5.xml"/><Relationship Id="rId18" Type="http://schemas.openxmlformats.org/officeDocument/2006/relationships/control" Target="../activeX/activeX10.xml"/><Relationship Id="rId39" Type="http://schemas.openxmlformats.org/officeDocument/2006/relationships/control" Target="../activeX/activeX31.xml"/><Relationship Id="rId34" Type="http://schemas.openxmlformats.org/officeDocument/2006/relationships/control" Target="../activeX/activeX26.xml"/><Relationship Id="rId50" Type="http://schemas.openxmlformats.org/officeDocument/2006/relationships/control" Target="../activeX/activeX42.xml"/><Relationship Id="rId55" Type="http://schemas.openxmlformats.org/officeDocument/2006/relationships/ctrlProp" Target="../ctrlProps/ctrlProp5.xml"/><Relationship Id="rId76" Type="http://schemas.openxmlformats.org/officeDocument/2006/relationships/comments" Target="../comments1.xml"/><Relationship Id="rId7" Type="http://schemas.openxmlformats.org/officeDocument/2006/relationships/control" Target="../activeX/activeX2.xml"/><Relationship Id="rId71" Type="http://schemas.openxmlformats.org/officeDocument/2006/relationships/ctrlProp" Target="../ctrlProps/ctrlProp2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Y88"/>
  <sheetViews>
    <sheetView showGridLines="0" tabSelected="1" zoomScaleNormal="100" zoomScaleSheetLayoutView="100" workbookViewId="0">
      <selection activeCell="B37" sqref="B37:C37"/>
    </sheetView>
  </sheetViews>
  <sheetFormatPr baseColWidth="10" defaultRowHeight="14.5" x14ac:dyDescent="0.35"/>
  <cols>
    <col min="1" max="1" width="2.26953125" customWidth="1"/>
    <col min="2" max="2" width="4" customWidth="1"/>
    <col min="3" max="3" width="25" customWidth="1"/>
    <col min="6" max="6" width="12.453125" customWidth="1"/>
    <col min="7" max="7" width="11.7265625" customWidth="1"/>
    <col min="8" max="8" width="10.26953125" customWidth="1"/>
    <col min="9" max="9" width="10.54296875" customWidth="1"/>
    <col min="10" max="10" width="4" customWidth="1"/>
    <col min="11" max="11" width="6.81640625" customWidth="1"/>
    <col min="12" max="12" width="12.7265625" customWidth="1"/>
    <col min="13" max="13" width="4" customWidth="1"/>
    <col min="14" max="14" width="5.26953125" customWidth="1"/>
  </cols>
  <sheetData>
    <row r="1" spans="2:23" ht="18.5" x14ac:dyDescent="0.45">
      <c r="B1" s="98" t="s">
        <v>89</v>
      </c>
      <c r="C1" s="98"/>
      <c r="D1" s="98"/>
      <c r="E1" s="98"/>
      <c r="F1" s="98"/>
      <c r="G1" s="98"/>
      <c r="H1" s="98"/>
      <c r="I1" s="98"/>
    </row>
    <row r="2" spans="2:23" ht="18.5" x14ac:dyDescent="0.45">
      <c r="B2" s="98" t="s">
        <v>0</v>
      </c>
      <c r="C2" s="98"/>
      <c r="O2" s="1"/>
    </row>
    <row r="3" spans="2:23" x14ac:dyDescent="0.35">
      <c r="O3" s="2"/>
    </row>
    <row r="4" spans="2:23" x14ac:dyDescent="0.35">
      <c r="O4" s="3"/>
    </row>
    <row r="5" spans="2:23" ht="15" customHeight="1" x14ac:dyDescent="0.35">
      <c r="O5" s="3"/>
    </row>
    <row r="6" spans="2:23" x14ac:dyDescent="0.35">
      <c r="O6" s="3"/>
    </row>
    <row r="7" spans="2:23" ht="15" customHeight="1" x14ac:dyDescent="0.35">
      <c r="B7" s="4" t="s">
        <v>107</v>
      </c>
      <c r="O7" s="3"/>
      <c r="R7" s="5"/>
      <c r="S7" s="5"/>
      <c r="T7" s="5"/>
      <c r="U7" s="5"/>
      <c r="V7" s="5"/>
      <c r="W7" s="5"/>
    </row>
    <row r="8" spans="2:23" x14ac:dyDescent="0.35">
      <c r="B8" s="6" t="s">
        <v>1</v>
      </c>
      <c r="O8" s="7"/>
      <c r="R8" s="5"/>
      <c r="S8" s="5"/>
      <c r="T8" s="5"/>
      <c r="U8" s="5"/>
      <c r="V8" s="5"/>
      <c r="W8" s="5"/>
    </row>
    <row r="9" spans="2:23" x14ac:dyDescent="0.35">
      <c r="O9" s="7"/>
      <c r="R9" s="5"/>
      <c r="S9" s="5"/>
      <c r="T9" s="5"/>
      <c r="U9" s="5"/>
      <c r="V9" s="5"/>
      <c r="W9" s="5"/>
    </row>
    <row r="10" spans="2:23" x14ac:dyDescent="0.35">
      <c r="B10" s="99" t="s">
        <v>2</v>
      </c>
      <c r="C10" s="99"/>
      <c r="H10" s="8" t="s">
        <v>3</v>
      </c>
      <c r="J10" s="8"/>
      <c r="K10" s="9" t="s">
        <v>4</v>
      </c>
      <c r="M10" s="9"/>
      <c r="O10" s="7"/>
      <c r="R10" s="5"/>
      <c r="S10" s="5"/>
      <c r="T10" s="5"/>
      <c r="U10" s="5"/>
      <c r="V10" s="5"/>
      <c r="W10" s="5"/>
    </row>
    <row r="11" spans="2:23" x14ac:dyDescent="0.35">
      <c r="B11" s="10" t="s">
        <v>5</v>
      </c>
      <c r="O11" s="7"/>
      <c r="R11" s="5"/>
      <c r="S11" s="5"/>
      <c r="T11" s="5"/>
      <c r="U11" s="5"/>
      <c r="V11" s="5"/>
      <c r="W11" s="5"/>
    </row>
    <row r="12" spans="2:23" x14ac:dyDescent="0.3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O12" s="7"/>
      <c r="R12" s="5"/>
      <c r="S12" s="5"/>
      <c r="T12" s="5"/>
      <c r="U12" s="5"/>
      <c r="V12" s="5"/>
      <c r="W12" s="5"/>
    </row>
    <row r="13" spans="2:23" x14ac:dyDescent="0.35">
      <c r="H13" s="10"/>
      <c r="O13" s="7"/>
      <c r="R13" s="5"/>
      <c r="S13" s="5"/>
      <c r="T13" s="5"/>
      <c r="U13" s="5"/>
      <c r="V13" s="5"/>
      <c r="W13" s="5"/>
    </row>
    <row r="14" spans="2:23" ht="15" customHeight="1" x14ac:dyDescent="0.35">
      <c r="B14" s="99" t="s">
        <v>6</v>
      </c>
      <c r="C14" s="99"/>
      <c r="O14" s="7"/>
      <c r="R14" s="5"/>
      <c r="S14" s="5"/>
      <c r="T14" s="5"/>
      <c r="U14" s="5"/>
      <c r="V14" s="5"/>
      <c r="W14" s="5"/>
    </row>
    <row r="15" spans="2:23" ht="15" customHeight="1" x14ac:dyDescent="0.35">
      <c r="B15" s="10" t="s">
        <v>7</v>
      </c>
      <c r="F15" s="10" t="s">
        <v>8</v>
      </c>
      <c r="G15" s="11"/>
      <c r="H15" s="11"/>
      <c r="O15" s="7"/>
      <c r="P15" s="7"/>
      <c r="R15" s="5"/>
      <c r="S15" s="5"/>
      <c r="T15" s="5"/>
      <c r="U15" s="5"/>
      <c r="V15" s="5"/>
      <c r="W15" s="5"/>
    </row>
    <row r="16" spans="2:23" ht="15" customHeight="1" x14ac:dyDescent="0.35">
      <c r="B16" s="100"/>
      <c r="C16" s="101"/>
      <c r="D16" s="101"/>
      <c r="F16" s="100"/>
      <c r="G16" s="101"/>
      <c r="H16" s="101"/>
      <c r="I16" s="101"/>
      <c r="J16" s="101"/>
      <c r="K16" s="101"/>
      <c r="L16" s="101"/>
      <c r="O16" s="7"/>
      <c r="P16" s="7"/>
      <c r="Q16" s="7"/>
      <c r="R16" s="5"/>
      <c r="S16" s="5"/>
      <c r="T16" s="5"/>
      <c r="U16" s="5"/>
      <c r="V16" s="5"/>
      <c r="W16" s="5"/>
    </row>
    <row r="17" spans="2:25" x14ac:dyDescent="0.35">
      <c r="B17" s="10" t="s">
        <v>9</v>
      </c>
      <c r="F17" s="10" t="s">
        <v>10</v>
      </c>
      <c r="O17" s="7"/>
      <c r="P17" s="7"/>
      <c r="Q17" s="7"/>
      <c r="R17" s="5"/>
      <c r="S17" s="5"/>
      <c r="T17" s="5"/>
      <c r="U17" s="5"/>
      <c r="V17" s="5"/>
      <c r="W17" s="5"/>
    </row>
    <row r="18" spans="2:25" ht="15" customHeight="1" x14ac:dyDescent="0.35">
      <c r="B18" s="100"/>
      <c r="C18" s="101"/>
      <c r="D18" s="101"/>
      <c r="E18" s="72"/>
      <c r="F18" s="100"/>
      <c r="G18" s="101"/>
      <c r="H18" s="101"/>
      <c r="I18" s="101"/>
      <c r="J18" s="101"/>
      <c r="K18" s="101"/>
      <c r="L18" s="101"/>
      <c r="O18" s="7"/>
      <c r="R18" s="5"/>
      <c r="S18" s="5"/>
      <c r="T18" s="5"/>
      <c r="U18" s="5"/>
      <c r="V18" s="5"/>
      <c r="W18" s="5"/>
    </row>
    <row r="19" spans="2:25" ht="22" customHeight="1" x14ac:dyDescent="0.35">
      <c r="B19" s="102" t="s">
        <v>11</v>
      </c>
      <c r="C19" s="102"/>
      <c r="D19" s="102"/>
      <c r="E19" s="103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</row>
    <row r="20" spans="2:25" ht="22" customHeight="1" x14ac:dyDescent="0.35">
      <c r="B20" s="104" t="s">
        <v>12</v>
      </c>
      <c r="C20" s="104"/>
      <c r="D20" s="104"/>
      <c r="E20" s="104"/>
      <c r="F20" s="104"/>
      <c r="O20" s="2"/>
    </row>
    <row r="21" spans="2:25" ht="15" customHeight="1" x14ac:dyDescent="0.35">
      <c r="B21" s="73"/>
      <c r="C21" s="92" t="s">
        <v>87</v>
      </c>
      <c r="D21" s="92"/>
      <c r="E21" s="92"/>
      <c r="F21" s="92"/>
      <c r="G21" s="92"/>
      <c r="H21" s="92"/>
      <c r="I21" s="92"/>
      <c r="J21" s="92"/>
      <c r="K21" s="64" t="b">
        <v>1</v>
      </c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pans="2:25" ht="8.25" customHeight="1" x14ac:dyDescent="0.35">
      <c r="C22" s="12"/>
      <c r="D22" s="12"/>
      <c r="E22" s="12"/>
      <c r="F22" s="12"/>
      <c r="G22" s="12"/>
      <c r="H22" s="12"/>
      <c r="I22" s="12"/>
      <c r="K22" s="64"/>
      <c r="O22" s="3"/>
    </row>
    <row r="23" spans="2:25" ht="15" customHeight="1" x14ac:dyDescent="0.35">
      <c r="B23" s="73"/>
      <c r="C23" s="92" t="s">
        <v>90</v>
      </c>
      <c r="D23" s="92"/>
      <c r="E23" s="92"/>
      <c r="F23" s="92"/>
      <c r="G23" s="92"/>
      <c r="H23" s="92"/>
      <c r="I23" s="92"/>
      <c r="J23" s="92"/>
      <c r="K23" s="64"/>
      <c r="N23" s="61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</row>
    <row r="24" spans="2:25" ht="8.25" customHeight="1" x14ac:dyDescent="0.35">
      <c r="C24" s="12"/>
      <c r="D24" s="12"/>
      <c r="E24" s="12"/>
      <c r="F24" s="12"/>
      <c r="G24" s="12"/>
      <c r="H24" s="12"/>
      <c r="I24" s="12"/>
      <c r="K24" s="64"/>
      <c r="O24" s="3"/>
      <c r="R24" s="5"/>
      <c r="S24" s="5"/>
      <c r="T24" s="5"/>
      <c r="U24" s="5"/>
      <c r="V24" s="5"/>
    </row>
    <row r="25" spans="2:25" ht="15" customHeight="1" x14ac:dyDescent="0.35">
      <c r="B25" s="73"/>
      <c r="C25" s="105" t="s">
        <v>86</v>
      </c>
      <c r="D25" s="105"/>
      <c r="E25" s="105"/>
      <c r="F25" s="105"/>
      <c r="G25" s="105"/>
      <c r="H25" s="105"/>
      <c r="I25" s="105"/>
      <c r="K25" s="64" t="b">
        <v>0</v>
      </c>
      <c r="P25" s="137"/>
      <c r="Q25" s="137"/>
      <c r="R25" s="137"/>
      <c r="S25" s="137"/>
      <c r="T25" s="137"/>
      <c r="U25" s="137"/>
      <c r="V25" s="137"/>
      <c r="W25" s="137"/>
      <c r="X25" s="137"/>
      <c r="Y25" s="137"/>
    </row>
    <row r="26" spans="2:25" ht="8.25" customHeight="1" x14ac:dyDescent="0.35">
      <c r="P26" s="7"/>
      <c r="R26" s="5"/>
      <c r="S26" s="5"/>
      <c r="T26" s="5"/>
      <c r="U26" s="5"/>
      <c r="V26" s="5"/>
    </row>
    <row r="27" spans="2:25" ht="15" customHeight="1" x14ac:dyDescent="0.35">
      <c r="B27" s="73"/>
      <c r="C27" s="125" t="s">
        <v>105</v>
      </c>
      <c r="D27" s="126"/>
      <c r="E27" s="126"/>
      <c r="F27" s="126"/>
      <c r="G27" s="126"/>
      <c r="H27" s="126"/>
      <c r="I27" s="126"/>
      <c r="K27" s="64" t="b">
        <v>0</v>
      </c>
      <c r="P27" s="137"/>
      <c r="Q27" s="137"/>
      <c r="R27" s="137"/>
      <c r="S27" s="137"/>
      <c r="T27" s="137"/>
      <c r="U27" s="137"/>
      <c r="V27" s="137"/>
      <c r="W27" s="137"/>
      <c r="X27" s="137"/>
      <c r="Y27" s="137"/>
    </row>
    <row r="28" spans="2:25" ht="8.25" customHeight="1" x14ac:dyDescent="0.35">
      <c r="P28" s="7"/>
      <c r="R28" s="5"/>
      <c r="S28" s="5"/>
      <c r="T28" s="5"/>
      <c r="U28" s="5"/>
      <c r="V28" s="5"/>
    </row>
    <row r="29" spans="2:25" ht="15" customHeight="1" x14ac:dyDescent="0.35">
      <c r="B29" s="8" t="s">
        <v>13</v>
      </c>
      <c r="C29" s="8"/>
      <c r="D29" s="8"/>
      <c r="E29" s="13"/>
      <c r="F29" s="13"/>
      <c r="G29" s="13"/>
      <c r="H29" s="13"/>
      <c r="I29" s="13"/>
      <c r="J29" s="13"/>
      <c r="K29" s="13"/>
      <c r="L29" s="13"/>
      <c r="P29" s="137"/>
      <c r="Q29" s="137"/>
      <c r="R29" s="137"/>
      <c r="S29" s="137"/>
      <c r="T29" s="137"/>
      <c r="U29" s="137"/>
      <c r="V29" s="137"/>
      <c r="W29" s="137"/>
      <c r="X29" s="137"/>
      <c r="Y29" s="137"/>
    </row>
    <row r="30" spans="2:25" ht="27" customHeight="1" x14ac:dyDescent="0.35">
      <c r="B30" s="106" t="s">
        <v>108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P30" s="7"/>
      <c r="R30" s="5"/>
      <c r="S30" s="5"/>
      <c r="T30" s="5"/>
      <c r="U30" s="5"/>
      <c r="V30" s="5"/>
    </row>
    <row r="31" spans="2:25" ht="15.75" customHeight="1" thickBot="1" x14ac:dyDescent="0.4">
      <c r="P31" s="137"/>
      <c r="Q31" s="137"/>
      <c r="R31" s="137"/>
      <c r="S31" s="137"/>
      <c r="T31" s="137"/>
      <c r="U31" s="137"/>
      <c r="V31" s="137"/>
      <c r="W31" s="137"/>
      <c r="X31" s="137"/>
      <c r="Y31" s="137"/>
    </row>
    <row r="32" spans="2:25" ht="15.75" customHeight="1" thickBot="1" x14ac:dyDescent="0.4">
      <c r="B32" s="107" t="s">
        <v>14</v>
      </c>
      <c r="C32" s="108"/>
      <c r="D32" s="113" t="s">
        <v>92</v>
      </c>
      <c r="E32" s="113" t="s">
        <v>88</v>
      </c>
      <c r="F32" s="113" t="s">
        <v>93</v>
      </c>
      <c r="G32" s="124" t="s">
        <v>94</v>
      </c>
      <c r="H32" s="118" t="s">
        <v>15</v>
      </c>
      <c r="I32" s="119"/>
      <c r="J32" s="119"/>
      <c r="K32" s="119"/>
      <c r="L32" s="120"/>
      <c r="P32" s="7"/>
      <c r="R32" s="5"/>
      <c r="S32" s="5"/>
      <c r="T32" s="5"/>
      <c r="U32" s="5"/>
      <c r="V32" s="5"/>
    </row>
    <row r="33" spans="2:25" ht="15" thickBot="1" x14ac:dyDescent="0.4">
      <c r="B33" s="109"/>
      <c r="C33" s="110"/>
      <c r="D33" s="113"/>
      <c r="E33" s="113"/>
      <c r="F33" s="113"/>
      <c r="G33" s="124"/>
      <c r="H33" s="121"/>
      <c r="I33" s="122"/>
      <c r="J33" s="122"/>
      <c r="K33" s="122"/>
      <c r="L33" s="123"/>
      <c r="P33" s="137"/>
      <c r="Q33" s="137"/>
      <c r="R33" s="137"/>
      <c r="S33" s="137"/>
      <c r="T33" s="137"/>
      <c r="U33" s="137"/>
      <c r="V33" s="137"/>
      <c r="W33" s="137"/>
      <c r="X33" s="137"/>
      <c r="Y33" s="137"/>
    </row>
    <row r="34" spans="2:25" ht="15.75" customHeight="1" thickBot="1" x14ac:dyDescent="0.4">
      <c r="B34" s="109"/>
      <c r="C34" s="110"/>
      <c r="D34" s="113"/>
      <c r="E34" s="113"/>
      <c r="F34" s="113"/>
      <c r="G34" s="124"/>
      <c r="H34" s="115" t="s">
        <v>95</v>
      </c>
      <c r="I34" s="114" t="s">
        <v>16</v>
      </c>
      <c r="J34" s="107" t="s">
        <v>96</v>
      </c>
      <c r="K34" s="108"/>
      <c r="L34" s="113" t="s">
        <v>97</v>
      </c>
      <c r="P34" s="136"/>
      <c r="Q34" s="136"/>
      <c r="R34" s="136"/>
      <c r="S34" s="136"/>
      <c r="T34" s="136"/>
      <c r="U34" s="136"/>
      <c r="V34" s="136"/>
      <c r="W34" s="136"/>
      <c r="X34" s="136"/>
      <c r="Y34" s="136"/>
    </row>
    <row r="35" spans="2:25" ht="15.75" customHeight="1" thickBot="1" x14ac:dyDescent="0.4">
      <c r="B35" s="109"/>
      <c r="C35" s="110"/>
      <c r="D35" s="113"/>
      <c r="E35" s="113"/>
      <c r="F35" s="113"/>
      <c r="G35" s="124"/>
      <c r="H35" s="116"/>
      <c r="I35" s="114"/>
      <c r="J35" s="109"/>
      <c r="K35" s="110"/>
      <c r="L35" s="113"/>
      <c r="P35" s="136"/>
      <c r="Q35" s="136"/>
      <c r="R35" s="136"/>
      <c r="S35" s="136"/>
      <c r="T35" s="136"/>
      <c r="U35" s="136"/>
      <c r="V35" s="136"/>
      <c r="W35" s="136"/>
      <c r="X35" s="136"/>
      <c r="Y35" s="136"/>
    </row>
    <row r="36" spans="2:25" ht="15.75" customHeight="1" thickBot="1" x14ac:dyDescent="0.4">
      <c r="B36" s="111"/>
      <c r="C36" s="112"/>
      <c r="D36" s="113"/>
      <c r="E36" s="113"/>
      <c r="F36" s="113"/>
      <c r="G36" s="124"/>
      <c r="H36" s="117"/>
      <c r="I36" s="114"/>
      <c r="J36" s="111"/>
      <c r="K36" s="112"/>
      <c r="L36" s="113"/>
      <c r="P36" s="136"/>
      <c r="Q36" s="136"/>
      <c r="R36" s="136"/>
      <c r="S36" s="136"/>
      <c r="T36" s="136"/>
      <c r="U36" s="136"/>
      <c r="V36" s="136"/>
      <c r="W36" s="136"/>
      <c r="X36" s="136"/>
      <c r="Y36" s="136"/>
    </row>
    <row r="37" spans="2:25" ht="18" customHeight="1" x14ac:dyDescent="0.35">
      <c r="B37" s="127"/>
      <c r="C37" s="128"/>
      <c r="D37" s="14"/>
      <c r="E37" s="74"/>
      <c r="F37" s="75"/>
      <c r="G37" s="79"/>
      <c r="H37" s="82"/>
      <c r="I37" s="14"/>
      <c r="J37" s="129"/>
      <c r="K37" s="129"/>
      <c r="L37" s="15"/>
      <c r="N37" s="62"/>
      <c r="O37" s="7"/>
      <c r="R37" s="5"/>
      <c r="S37" s="5"/>
      <c r="T37" s="5"/>
      <c r="U37" s="5"/>
      <c r="V37" s="5"/>
    </row>
    <row r="38" spans="2:25" ht="18" customHeight="1" x14ac:dyDescent="0.35">
      <c r="B38" s="127"/>
      <c r="C38" s="128"/>
      <c r="D38" s="16"/>
      <c r="E38" s="74"/>
      <c r="F38" s="76"/>
      <c r="G38" s="80"/>
      <c r="H38" s="83"/>
      <c r="I38" s="16"/>
      <c r="J38" s="130"/>
      <c r="K38" s="130"/>
      <c r="L38" s="17"/>
      <c r="N38" s="62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</row>
    <row r="39" spans="2:25" ht="18" customHeight="1" x14ac:dyDescent="0.35">
      <c r="B39" s="127"/>
      <c r="C39" s="128"/>
      <c r="D39" s="16"/>
      <c r="E39" s="74"/>
      <c r="F39" s="76"/>
      <c r="G39" s="80"/>
      <c r="H39" s="83"/>
      <c r="I39" s="16"/>
      <c r="J39" s="130"/>
      <c r="K39" s="130"/>
      <c r="L39" s="17"/>
      <c r="N39" s="62"/>
      <c r="O39" s="3"/>
      <c r="R39" s="5"/>
      <c r="S39" s="5"/>
      <c r="T39" s="5"/>
      <c r="U39" s="5"/>
      <c r="V39" s="5"/>
    </row>
    <row r="40" spans="2:25" ht="18" customHeight="1" x14ac:dyDescent="0.35">
      <c r="B40" s="127"/>
      <c r="C40" s="128"/>
      <c r="D40" s="16"/>
      <c r="E40" s="74"/>
      <c r="F40" s="76"/>
      <c r="G40" s="80"/>
      <c r="H40" s="83"/>
      <c r="I40" s="16"/>
      <c r="J40" s="130"/>
      <c r="K40" s="130"/>
      <c r="L40" s="17"/>
      <c r="N40" s="62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</row>
    <row r="41" spans="2:25" ht="18" customHeight="1" x14ac:dyDescent="0.35">
      <c r="B41" s="127"/>
      <c r="C41" s="128"/>
      <c r="D41" s="16"/>
      <c r="E41" s="74"/>
      <c r="F41" s="76"/>
      <c r="G41" s="80"/>
      <c r="H41" s="83"/>
      <c r="I41" s="16"/>
      <c r="J41" s="131"/>
      <c r="K41" s="132"/>
      <c r="L41" s="17"/>
      <c r="N41" s="62"/>
      <c r="O41" s="3"/>
      <c r="R41" s="5"/>
      <c r="S41" s="5"/>
      <c r="T41" s="5"/>
      <c r="U41" s="5"/>
      <c r="V41" s="5"/>
    </row>
    <row r="42" spans="2:25" ht="18" customHeight="1" x14ac:dyDescent="0.35">
      <c r="B42" s="127"/>
      <c r="C42" s="128"/>
      <c r="D42" s="16"/>
      <c r="E42" s="74"/>
      <c r="F42" s="76"/>
      <c r="G42" s="80"/>
      <c r="H42" s="83"/>
      <c r="I42" s="16"/>
      <c r="J42" s="130"/>
      <c r="K42" s="130"/>
      <c r="L42" s="17"/>
      <c r="N42" s="62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</row>
    <row r="43" spans="2:25" ht="18" customHeight="1" x14ac:dyDescent="0.35">
      <c r="B43" s="127"/>
      <c r="C43" s="128"/>
      <c r="D43" s="16"/>
      <c r="E43" s="74"/>
      <c r="F43" s="76"/>
      <c r="G43" s="80"/>
      <c r="H43" s="83"/>
      <c r="I43" s="16"/>
      <c r="J43" s="130"/>
      <c r="K43" s="130"/>
      <c r="L43" s="17"/>
      <c r="N43" s="62"/>
      <c r="O43" s="3"/>
      <c r="R43" s="5"/>
      <c r="S43" s="5"/>
      <c r="T43" s="5"/>
      <c r="U43" s="5"/>
      <c r="V43" s="5"/>
    </row>
    <row r="44" spans="2:25" ht="18" customHeight="1" x14ac:dyDescent="0.35">
      <c r="B44" s="127"/>
      <c r="C44" s="128"/>
      <c r="D44" s="16"/>
      <c r="E44" s="74"/>
      <c r="F44" s="76"/>
      <c r="G44" s="80"/>
      <c r="H44" s="83"/>
      <c r="I44" s="16"/>
      <c r="J44" s="130"/>
      <c r="K44" s="130"/>
      <c r="L44" s="17"/>
      <c r="N44" s="62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</row>
    <row r="45" spans="2:25" ht="18" customHeight="1" x14ac:dyDescent="0.35">
      <c r="B45" s="127"/>
      <c r="C45" s="128"/>
      <c r="D45" s="16"/>
      <c r="E45" s="74"/>
      <c r="F45" s="76"/>
      <c r="G45" s="80"/>
      <c r="H45" s="83"/>
      <c r="I45" s="16"/>
      <c r="J45" s="130"/>
      <c r="K45" s="130"/>
      <c r="L45" s="17"/>
      <c r="N45" s="62"/>
      <c r="O45" s="3"/>
      <c r="R45" s="5"/>
      <c r="S45" s="5"/>
      <c r="T45" s="5"/>
      <c r="U45" s="5"/>
      <c r="V45" s="5"/>
    </row>
    <row r="46" spans="2:25" ht="18" customHeight="1" thickBot="1" x14ac:dyDescent="0.4">
      <c r="B46" s="127"/>
      <c r="C46" s="128"/>
      <c r="D46" s="18"/>
      <c r="E46" s="77"/>
      <c r="F46" s="78"/>
      <c r="G46" s="81"/>
      <c r="H46" s="84"/>
      <c r="I46" s="18"/>
      <c r="J46" s="133"/>
      <c r="K46" s="133"/>
      <c r="L46" s="19"/>
      <c r="N46" s="62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</row>
    <row r="47" spans="2:25" ht="18" customHeight="1" thickBot="1" x14ac:dyDescent="0.4">
      <c r="B47" s="134" t="s">
        <v>91</v>
      </c>
      <c r="C47" s="135"/>
      <c r="E47" s="20">
        <f>SUM(E37:E46)</f>
        <v>0</v>
      </c>
      <c r="F47" t="s">
        <v>17</v>
      </c>
      <c r="O47" s="3"/>
      <c r="P47" s="136"/>
      <c r="Q47" s="136"/>
      <c r="R47" s="136"/>
      <c r="S47" s="136"/>
      <c r="T47" s="136"/>
      <c r="U47" s="136"/>
      <c r="V47" s="136"/>
      <c r="W47" s="136"/>
      <c r="X47" s="136"/>
      <c r="Y47" s="136"/>
    </row>
    <row r="48" spans="2:25" x14ac:dyDescent="0.35">
      <c r="O48" s="3"/>
      <c r="P48" s="136"/>
      <c r="Q48" s="136"/>
      <c r="R48" s="136"/>
      <c r="S48" s="136"/>
      <c r="T48" s="136"/>
      <c r="U48" s="136"/>
      <c r="V48" s="136"/>
      <c r="W48" s="136"/>
      <c r="X48" s="136"/>
      <c r="Y48" s="136"/>
    </row>
    <row r="49" spans="2:25" x14ac:dyDescent="0.35">
      <c r="O49" s="3"/>
      <c r="P49" s="136"/>
      <c r="Q49" s="136"/>
      <c r="R49" s="136"/>
      <c r="S49" s="136"/>
      <c r="T49" s="136"/>
      <c r="U49" s="136"/>
      <c r="V49" s="136"/>
      <c r="W49" s="136"/>
      <c r="X49" s="136"/>
      <c r="Y49" s="136"/>
    </row>
    <row r="50" spans="2:25" x14ac:dyDescent="0.35">
      <c r="C50" t="s">
        <v>98</v>
      </c>
      <c r="G50" s="86"/>
      <c r="H50" s="87"/>
      <c r="I50" s="87"/>
      <c r="J50" s="87"/>
      <c r="K50" s="87"/>
      <c r="L50" s="87"/>
      <c r="O50" s="3"/>
      <c r="R50" s="5"/>
      <c r="S50" s="5"/>
      <c r="T50" s="5"/>
      <c r="U50" s="5"/>
      <c r="V50" s="5"/>
    </row>
    <row r="51" spans="2:25" ht="15" customHeight="1" x14ac:dyDescent="0.35">
      <c r="C51" s="13"/>
      <c r="D51" s="13"/>
      <c r="E51" s="13"/>
      <c r="F51" s="13"/>
      <c r="G51" s="88"/>
      <c r="H51" s="13"/>
      <c r="I51" s="13"/>
      <c r="J51" s="13"/>
      <c r="K51" s="13"/>
      <c r="L51" s="13"/>
      <c r="O51" s="3"/>
      <c r="R51" s="5"/>
      <c r="S51" s="5"/>
      <c r="T51" s="5"/>
      <c r="U51" s="5"/>
      <c r="V51" s="5"/>
    </row>
    <row r="52" spans="2:25" x14ac:dyDescent="0.35">
      <c r="B52" s="92" t="s">
        <v>99</v>
      </c>
      <c r="C52" s="92"/>
      <c r="F52" s="13"/>
      <c r="G52" s="88"/>
      <c r="H52" s="13"/>
      <c r="I52" s="13"/>
      <c r="J52" s="13"/>
      <c r="K52" s="13"/>
      <c r="L52" s="13"/>
      <c r="O52" s="3"/>
      <c r="R52" s="5"/>
      <c r="S52" s="5"/>
      <c r="T52" s="5"/>
      <c r="U52" s="5"/>
      <c r="V52" s="5"/>
    </row>
    <row r="53" spans="2:25" x14ac:dyDescent="0.35">
      <c r="B53" s="93"/>
      <c r="C53" s="94"/>
      <c r="D53" s="94"/>
      <c r="E53" s="94"/>
      <c r="F53" s="13"/>
      <c r="G53" s="88"/>
      <c r="H53" s="13"/>
      <c r="I53" s="13"/>
      <c r="J53" s="13"/>
      <c r="K53" s="13"/>
      <c r="L53" s="13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</row>
    <row r="55" spans="2:25" x14ac:dyDescent="0.35">
      <c r="B55" s="92" t="s">
        <v>18</v>
      </c>
      <c r="C55" s="92"/>
      <c r="G55" t="s">
        <v>19</v>
      </c>
      <c r="J55" s="85"/>
    </row>
    <row r="56" spans="2:25" x14ac:dyDescent="0.35">
      <c r="B56" s="93"/>
      <c r="C56" s="94"/>
      <c r="D56" s="94"/>
      <c r="E56" s="94"/>
      <c r="G56" s="95"/>
      <c r="H56" s="96"/>
      <c r="I56" s="96"/>
      <c r="J56" s="96"/>
      <c r="K56" s="96"/>
      <c r="L56" s="96"/>
    </row>
    <row r="57" spans="2:25" ht="15" customHeight="1" x14ac:dyDescent="0.35"/>
    <row r="58" spans="2:25" ht="15" customHeight="1" x14ac:dyDescent="0.35"/>
    <row r="59" spans="2:25" ht="15" customHeight="1" x14ac:dyDescent="0.35"/>
    <row r="60" spans="2:25" ht="49.5" customHeight="1" x14ac:dyDescent="0.35"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2:25" x14ac:dyDescent="0.35">
      <c r="B61" s="3"/>
      <c r="E61" s="5"/>
      <c r="F61" s="5"/>
      <c r="G61" s="5"/>
      <c r="H61" s="5"/>
      <c r="I61" s="5"/>
    </row>
    <row r="62" spans="2:25" x14ac:dyDescent="0.35">
      <c r="C62" s="137"/>
      <c r="D62" s="137"/>
      <c r="E62" s="137"/>
      <c r="F62" s="137"/>
      <c r="G62" s="137"/>
      <c r="H62" s="137"/>
      <c r="I62" s="137"/>
      <c r="J62" s="137"/>
      <c r="K62" s="137"/>
      <c r="L62" s="137"/>
    </row>
    <row r="63" spans="2:25" x14ac:dyDescent="0.35">
      <c r="C63" s="7"/>
      <c r="E63" s="5"/>
      <c r="F63" s="5"/>
      <c r="G63" s="5"/>
      <c r="H63" s="5"/>
      <c r="I63" s="5"/>
    </row>
    <row r="64" spans="2:25" ht="15" customHeight="1" x14ac:dyDescent="0.35">
      <c r="C64" s="137"/>
      <c r="D64" s="137"/>
      <c r="E64" s="137"/>
      <c r="F64" s="137"/>
      <c r="G64" s="137"/>
      <c r="H64" s="137"/>
      <c r="I64" s="137"/>
      <c r="J64" s="137"/>
      <c r="K64" s="137"/>
      <c r="L64" s="137"/>
    </row>
    <row r="65" spans="2:12" x14ac:dyDescent="0.35">
      <c r="C65" s="7"/>
      <c r="E65" s="5"/>
      <c r="F65" s="5"/>
      <c r="G65" s="5"/>
      <c r="H65" s="5"/>
      <c r="I65" s="5"/>
    </row>
    <row r="66" spans="2:12" x14ac:dyDescent="0.35">
      <c r="C66" s="137"/>
      <c r="D66" s="137"/>
      <c r="E66" s="137"/>
      <c r="F66" s="137"/>
      <c r="G66" s="137"/>
      <c r="H66" s="137"/>
      <c r="I66" s="137"/>
      <c r="J66" s="137"/>
      <c r="K66" s="137"/>
      <c r="L66" s="137"/>
    </row>
    <row r="67" spans="2:12" x14ac:dyDescent="0.35">
      <c r="C67" s="7"/>
      <c r="E67" s="5"/>
      <c r="F67" s="5"/>
      <c r="G67" s="5"/>
      <c r="H67" s="5"/>
      <c r="I67" s="5"/>
    </row>
    <row r="68" spans="2:12" x14ac:dyDescent="0.35"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  <row r="69" spans="2:12" x14ac:dyDescent="0.35"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spans="2:12" ht="30.75" customHeight="1" x14ac:dyDescent="0.35"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2:12" ht="25.5" customHeight="1" x14ac:dyDescent="0.35"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2:12" x14ac:dyDescent="0.35">
      <c r="B72" s="7"/>
      <c r="E72" s="5"/>
      <c r="F72" s="5"/>
      <c r="G72" s="5"/>
      <c r="H72" s="5"/>
      <c r="I72" s="5"/>
    </row>
    <row r="73" spans="2:12" ht="27" customHeight="1" x14ac:dyDescent="0.35"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2:12" x14ac:dyDescent="0.35">
      <c r="B74" s="3"/>
      <c r="E74" s="5"/>
      <c r="F74" s="5"/>
      <c r="G74" s="5"/>
      <c r="H74" s="5"/>
      <c r="I74" s="5"/>
    </row>
    <row r="75" spans="2:12" ht="30" customHeight="1" x14ac:dyDescent="0.35"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2:12" x14ac:dyDescent="0.35">
      <c r="B76" s="3"/>
      <c r="E76" s="5"/>
      <c r="F76" s="5"/>
      <c r="G76" s="5"/>
      <c r="H76" s="5"/>
      <c r="I76" s="5"/>
    </row>
    <row r="77" spans="2:12" ht="40.5" customHeight="1" x14ac:dyDescent="0.35"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spans="2:12" x14ac:dyDescent="0.35">
      <c r="B78" s="3"/>
      <c r="E78" s="5"/>
      <c r="F78" s="5"/>
      <c r="G78" s="5"/>
      <c r="H78" s="5"/>
      <c r="I78" s="5"/>
    </row>
    <row r="79" spans="2:12" ht="34.5" customHeight="1" x14ac:dyDescent="0.35"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2:12" x14ac:dyDescent="0.35">
      <c r="B80" s="3"/>
      <c r="E80" s="5"/>
      <c r="F80" s="5"/>
      <c r="G80" s="5"/>
      <c r="H80" s="5"/>
      <c r="I80" s="5"/>
    </row>
    <row r="81" spans="2:12" ht="26.25" customHeight="1" x14ac:dyDescent="0.35"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2:12" ht="26.25" customHeight="1" x14ac:dyDescent="0.35">
      <c r="B82" s="3"/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2:12" ht="42" customHeight="1" x14ac:dyDescent="0.35">
      <c r="B83" s="3"/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spans="2:12" ht="39.75" customHeight="1" x14ac:dyDescent="0.35">
      <c r="B84" s="3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2:12" x14ac:dyDescent="0.35">
      <c r="B85" s="3"/>
      <c r="E85" s="5"/>
      <c r="F85" s="5"/>
      <c r="G85" s="5"/>
      <c r="H85" s="5"/>
      <c r="I85" s="5"/>
    </row>
    <row r="86" spans="2:12" x14ac:dyDescent="0.35">
      <c r="B86" s="3"/>
      <c r="E86" s="5"/>
      <c r="F86" s="5"/>
      <c r="G86" s="5"/>
      <c r="H86" s="5"/>
      <c r="I86" s="5"/>
    </row>
    <row r="87" spans="2:12" x14ac:dyDescent="0.35">
      <c r="B87" s="3"/>
      <c r="E87" s="5"/>
      <c r="F87" s="5"/>
      <c r="G87" s="5"/>
      <c r="H87" s="5"/>
      <c r="I87" s="5"/>
    </row>
    <row r="88" spans="2:12" ht="33" customHeight="1" x14ac:dyDescent="0.35"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</row>
  </sheetData>
  <sheetProtection algorithmName="SHA-512" hashValue="p/gxc8FJIKhnTWvZ8EaYS/qKJE7V/BJjGtPosCxvxWBi6lMG74hwBw8zk4jR7WjCuHyLmKSOUr/3Yl5tH2gvrA==" saltValue="Vs1j48W6yHXLUUL9p8Gtcg==" spinCount="100000" sheet="1" selectLockedCells="1"/>
  <mergeCells count="89">
    <mergeCell ref="P27:Y27"/>
    <mergeCell ref="O19:Y19"/>
    <mergeCell ref="O21:Y21"/>
    <mergeCell ref="O23:Y23"/>
    <mergeCell ref="P25:Y25"/>
    <mergeCell ref="P33:Y33"/>
    <mergeCell ref="P29:Y29"/>
    <mergeCell ref="P31:Y31"/>
    <mergeCell ref="P34:Y34"/>
    <mergeCell ref="P35:Y35"/>
    <mergeCell ref="P36:Y36"/>
    <mergeCell ref="O38:Y38"/>
    <mergeCell ref="O40:Y40"/>
    <mergeCell ref="O42:Y42"/>
    <mergeCell ref="O44:Y44"/>
    <mergeCell ref="O46:Y46"/>
    <mergeCell ref="P48:Y48"/>
    <mergeCell ref="O53:Y53"/>
    <mergeCell ref="P47:Y47"/>
    <mergeCell ref="P49:Y49"/>
    <mergeCell ref="B79:L79"/>
    <mergeCell ref="B81:L81"/>
    <mergeCell ref="C82:L82"/>
    <mergeCell ref="C83:L83"/>
    <mergeCell ref="C84:L84"/>
    <mergeCell ref="B77:L77"/>
    <mergeCell ref="B60:L60"/>
    <mergeCell ref="C62:L62"/>
    <mergeCell ref="C64:L64"/>
    <mergeCell ref="C66:L66"/>
    <mergeCell ref="C68:L68"/>
    <mergeCell ref="C69:L69"/>
    <mergeCell ref="C70:L70"/>
    <mergeCell ref="C71:L71"/>
    <mergeCell ref="B73:L73"/>
    <mergeCell ref="B75:L75"/>
    <mergeCell ref="B46:C46"/>
    <mergeCell ref="J46:K46"/>
    <mergeCell ref="B47:C47"/>
    <mergeCell ref="B52:C52"/>
    <mergeCell ref="B53:E53"/>
    <mergeCell ref="B43:C43"/>
    <mergeCell ref="J43:K43"/>
    <mergeCell ref="B44:C44"/>
    <mergeCell ref="J44:K44"/>
    <mergeCell ref="B45:C45"/>
    <mergeCell ref="J45:K45"/>
    <mergeCell ref="B40:C40"/>
    <mergeCell ref="J40:K40"/>
    <mergeCell ref="B41:C41"/>
    <mergeCell ref="J41:K41"/>
    <mergeCell ref="B42:C42"/>
    <mergeCell ref="J42:K42"/>
    <mergeCell ref="B37:C37"/>
    <mergeCell ref="J37:K37"/>
    <mergeCell ref="B38:C38"/>
    <mergeCell ref="J38:K38"/>
    <mergeCell ref="B39:C39"/>
    <mergeCell ref="J39:K39"/>
    <mergeCell ref="B20:F20"/>
    <mergeCell ref="C25:I25"/>
    <mergeCell ref="B30:L30"/>
    <mergeCell ref="B32:C36"/>
    <mergeCell ref="D32:D36"/>
    <mergeCell ref="E32:E36"/>
    <mergeCell ref="F32:F36"/>
    <mergeCell ref="I34:I36"/>
    <mergeCell ref="J34:K36"/>
    <mergeCell ref="H34:H36"/>
    <mergeCell ref="H32:L33"/>
    <mergeCell ref="G32:G36"/>
    <mergeCell ref="L34:L36"/>
    <mergeCell ref="C27:I27"/>
    <mergeCell ref="B55:C55"/>
    <mergeCell ref="B56:E56"/>
    <mergeCell ref="G56:L56"/>
    <mergeCell ref="B88:L88"/>
    <mergeCell ref="B1:I1"/>
    <mergeCell ref="B2:C2"/>
    <mergeCell ref="B10:C10"/>
    <mergeCell ref="B12:L12"/>
    <mergeCell ref="B14:C14"/>
    <mergeCell ref="B16:D16"/>
    <mergeCell ref="F16:L16"/>
    <mergeCell ref="C21:J21"/>
    <mergeCell ref="C23:J23"/>
    <mergeCell ref="B18:D18"/>
    <mergeCell ref="F18:L18"/>
    <mergeCell ref="B19:E19"/>
  </mergeCells>
  <dataValidations count="6">
    <dataValidation type="textLength" allowBlank="1" showInputMessage="1" showErrorMessage="1" errorTitle="zu viele Zeichen" error="Bitte maximal 80 Zeichen eingeben. Danke" sqref="B12:L12" xr:uid="{00000000-0002-0000-0000-000000000000}">
      <formula1>0</formula1>
      <formula2>80</formula2>
    </dataValidation>
    <dataValidation type="whole" allowBlank="1" showInputMessage="1" showErrorMessage="1" error="Bitte geben Sie Ihre 11-stellige Marktlokations-ID ein." sqref="B18:D18" xr:uid="{00000000-0002-0000-0000-000001000000}">
      <formula1>50000000000</formula1>
      <formula2>59000000000</formula2>
    </dataValidation>
    <dataValidation type="textLength" allowBlank="1" showInputMessage="1" showErrorMessage="1" sqref="B56 G56 G50:G53" xr:uid="{0AB78602-6006-460B-AD46-09A5216CD0BD}">
      <formula1>0</formula1>
      <formula2>35</formula2>
    </dataValidation>
    <dataValidation type="textLength" allowBlank="1" showInputMessage="1" showErrorMessage="1" sqref="F16:L16 B16:D16" xr:uid="{00000000-0002-0000-0000-000003000000}">
      <formula1>0</formula1>
      <formula2>40</formula2>
    </dataValidation>
    <dataValidation type="whole" allowBlank="1" showInputMessage="1" showErrorMessage="1" error="Bitte geben Sie eine ganze Zahl ein." sqref="E37:F46" xr:uid="{00000000-0002-0000-0000-000004000000}">
      <formula1>0</formula1>
      <formula2>99999999999999</formula2>
    </dataValidation>
    <dataValidation type="textLength" allowBlank="1" showInputMessage="1" showErrorMessage="1" sqref="B53:E53" xr:uid="{F610B3B8-9570-4C17-8F60-BBA512A2B703}">
      <formula1>0</formula1>
      <formula2>100</formula2>
    </dataValidation>
  </dataValidations>
  <hyperlinks>
    <hyperlink ref="B7" r:id="rId1" xr:uid="{84A4FCC1-B75F-43F9-A66D-AB60DE110532}"/>
  </hyperlinks>
  <pageMargins left="0.7" right="0.7" top="0.78740157499999996" bottom="0.78740157499999996" header="0.3" footer="0.3"/>
  <pageSetup paperSize="9" scale="68" orientation="portrait" r:id="rId2"/>
  <drawing r:id="rId3"/>
  <legacyDrawing r:id="rId4"/>
  <controls>
    <mc:AlternateContent xmlns:mc="http://schemas.openxmlformats.org/markup-compatibility/2006">
      <mc:Choice Requires="x14">
        <control shapeId="1142" r:id="rId5" name="OptionButton42">
          <controlPr defaultSize="0" autoLine="0" linkedCell="Berechnung!$S$4" r:id="rId6">
            <anchor moveWithCells="1">
              <from>
                <xdr:col>1</xdr:col>
                <xdr:colOff>95250</xdr:colOff>
                <xdr:row>22</xdr:row>
                <xdr:rowOff>12700</xdr:rowOff>
              </from>
              <to>
                <xdr:col>2</xdr:col>
                <xdr:colOff>0</xdr:colOff>
                <xdr:row>23</xdr:row>
                <xdr:rowOff>38100</xdr:rowOff>
              </to>
            </anchor>
          </controlPr>
        </control>
      </mc:Choice>
      <mc:Fallback>
        <control shapeId="1142" r:id="rId5" name="OptionButton42"/>
      </mc:Fallback>
    </mc:AlternateContent>
    <mc:AlternateContent xmlns:mc="http://schemas.openxmlformats.org/markup-compatibility/2006">
      <mc:Choice Requires="x14">
        <control shapeId="1141" r:id="rId7" name="OptionButton41">
          <controlPr defaultSize="0" autoLine="0" r:id="rId8">
            <anchor moveWithCells="1">
              <from>
                <xdr:col>1</xdr:col>
                <xdr:colOff>88900</xdr:colOff>
                <xdr:row>20</xdr:row>
                <xdr:rowOff>12700</xdr:rowOff>
              </from>
              <to>
                <xdr:col>1</xdr:col>
                <xdr:colOff>266700</xdr:colOff>
                <xdr:row>21</xdr:row>
                <xdr:rowOff>38100</xdr:rowOff>
              </to>
            </anchor>
          </controlPr>
        </control>
      </mc:Choice>
      <mc:Fallback>
        <control shapeId="1141" r:id="rId7" name="OptionButton41"/>
      </mc:Fallback>
    </mc:AlternateContent>
    <mc:AlternateContent xmlns:mc="http://schemas.openxmlformats.org/markup-compatibility/2006">
      <mc:Choice Requires="x14">
        <control shapeId="1140" r:id="rId9" name="OptionButton40">
          <controlPr defaultSize="0" autoLine="0" linkedCell="Berechnung!M14" r:id="rId10">
            <anchor moveWithCells="1">
              <from>
                <xdr:col>11</xdr:col>
                <xdr:colOff>304800</xdr:colOff>
                <xdr:row>45</xdr:row>
                <xdr:rowOff>38100</xdr:rowOff>
              </from>
              <to>
                <xdr:col>11</xdr:col>
                <xdr:colOff>476250</xdr:colOff>
                <xdr:row>45</xdr:row>
                <xdr:rowOff>209550</xdr:rowOff>
              </to>
            </anchor>
          </controlPr>
        </control>
      </mc:Choice>
      <mc:Fallback>
        <control shapeId="1140" r:id="rId9" name="OptionButton40"/>
      </mc:Fallback>
    </mc:AlternateContent>
    <mc:AlternateContent xmlns:mc="http://schemas.openxmlformats.org/markup-compatibility/2006">
      <mc:Choice Requires="x14">
        <control shapeId="1139" r:id="rId11" name="OptionButton39">
          <controlPr defaultSize="0" autoLine="0" linkedCell="Berechnung!L14" r:id="rId12">
            <anchor moveWithCells="1">
              <from>
                <xdr:col>10</xdr:col>
                <xdr:colOff>0</xdr:colOff>
                <xdr:row>45</xdr:row>
                <xdr:rowOff>38100</xdr:rowOff>
              </from>
              <to>
                <xdr:col>10</xdr:col>
                <xdr:colOff>171450</xdr:colOff>
                <xdr:row>45</xdr:row>
                <xdr:rowOff>209550</xdr:rowOff>
              </to>
            </anchor>
          </controlPr>
        </control>
      </mc:Choice>
      <mc:Fallback>
        <control shapeId="1139" r:id="rId11" name="OptionButton39"/>
      </mc:Fallback>
    </mc:AlternateContent>
    <mc:AlternateContent xmlns:mc="http://schemas.openxmlformats.org/markup-compatibility/2006">
      <mc:Choice Requires="x14">
        <control shapeId="1138" r:id="rId13" name="OptionButton38">
          <controlPr defaultSize="0" autoLine="0" linkedCell="Berechnung!K14" r:id="rId12">
            <anchor moveWithCells="1">
              <from>
                <xdr:col>8</xdr:col>
                <xdr:colOff>279400</xdr:colOff>
                <xdr:row>45</xdr:row>
                <xdr:rowOff>38100</xdr:rowOff>
              </from>
              <to>
                <xdr:col>8</xdr:col>
                <xdr:colOff>450850</xdr:colOff>
                <xdr:row>45</xdr:row>
                <xdr:rowOff>209550</xdr:rowOff>
              </to>
            </anchor>
          </controlPr>
        </control>
      </mc:Choice>
      <mc:Fallback>
        <control shapeId="1138" r:id="rId13" name="OptionButton38"/>
      </mc:Fallback>
    </mc:AlternateContent>
    <mc:AlternateContent xmlns:mc="http://schemas.openxmlformats.org/markup-compatibility/2006">
      <mc:Choice Requires="x14">
        <control shapeId="1137" r:id="rId14" name="OptionButton37">
          <controlPr defaultSize="0" autoLine="0" linkedCell="Berechnung!J14" r:id="rId10">
            <anchor moveWithCells="1">
              <from>
                <xdr:col>7</xdr:col>
                <xdr:colOff>260350</xdr:colOff>
                <xdr:row>45</xdr:row>
                <xdr:rowOff>38100</xdr:rowOff>
              </from>
              <to>
                <xdr:col>7</xdr:col>
                <xdr:colOff>431800</xdr:colOff>
                <xdr:row>45</xdr:row>
                <xdr:rowOff>209550</xdr:rowOff>
              </to>
            </anchor>
          </controlPr>
        </control>
      </mc:Choice>
      <mc:Fallback>
        <control shapeId="1137" r:id="rId14" name="OptionButton37"/>
      </mc:Fallback>
    </mc:AlternateContent>
    <mc:AlternateContent xmlns:mc="http://schemas.openxmlformats.org/markup-compatibility/2006">
      <mc:Choice Requires="x14">
        <control shapeId="1136" r:id="rId15" name="OptionButton36">
          <controlPr defaultSize="0" autoLine="0" linkedCell="Berechnung!M13" r:id="rId12">
            <anchor moveWithCells="1">
              <from>
                <xdr:col>11</xdr:col>
                <xdr:colOff>304800</xdr:colOff>
                <xdr:row>44</xdr:row>
                <xdr:rowOff>50800</xdr:rowOff>
              </from>
              <to>
                <xdr:col>11</xdr:col>
                <xdr:colOff>476250</xdr:colOff>
                <xdr:row>44</xdr:row>
                <xdr:rowOff>222250</xdr:rowOff>
              </to>
            </anchor>
          </controlPr>
        </control>
      </mc:Choice>
      <mc:Fallback>
        <control shapeId="1136" r:id="rId15" name="OptionButton36"/>
      </mc:Fallback>
    </mc:AlternateContent>
    <mc:AlternateContent xmlns:mc="http://schemas.openxmlformats.org/markup-compatibility/2006">
      <mc:Choice Requires="x14">
        <control shapeId="1135" r:id="rId16" name="OptionButton35">
          <controlPr defaultSize="0" autoLine="0" linkedCell="Berechnung!L13" r:id="rId10">
            <anchor moveWithCells="1">
              <from>
                <xdr:col>10</xdr:col>
                <xdr:colOff>0</xdr:colOff>
                <xdr:row>44</xdr:row>
                <xdr:rowOff>50800</xdr:rowOff>
              </from>
              <to>
                <xdr:col>10</xdr:col>
                <xdr:colOff>171450</xdr:colOff>
                <xdr:row>44</xdr:row>
                <xdr:rowOff>222250</xdr:rowOff>
              </to>
            </anchor>
          </controlPr>
        </control>
      </mc:Choice>
      <mc:Fallback>
        <control shapeId="1135" r:id="rId16" name="OptionButton35"/>
      </mc:Fallback>
    </mc:AlternateContent>
    <mc:AlternateContent xmlns:mc="http://schemas.openxmlformats.org/markup-compatibility/2006">
      <mc:Choice Requires="x14">
        <control shapeId="1134" r:id="rId17" name="OptionButton34">
          <controlPr defaultSize="0" autoLine="0" linkedCell="Berechnung!K13" r:id="rId12">
            <anchor moveWithCells="1">
              <from>
                <xdr:col>8</xdr:col>
                <xdr:colOff>279400</xdr:colOff>
                <xdr:row>44</xdr:row>
                <xdr:rowOff>50800</xdr:rowOff>
              </from>
              <to>
                <xdr:col>8</xdr:col>
                <xdr:colOff>450850</xdr:colOff>
                <xdr:row>44</xdr:row>
                <xdr:rowOff>222250</xdr:rowOff>
              </to>
            </anchor>
          </controlPr>
        </control>
      </mc:Choice>
      <mc:Fallback>
        <control shapeId="1134" r:id="rId17" name="OptionButton34"/>
      </mc:Fallback>
    </mc:AlternateContent>
    <mc:AlternateContent xmlns:mc="http://schemas.openxmlformats.org/markup-compatibility/2006">
      <mc:Choice Requires="x14">
        <control shapeId="1133" r:id="rId18" name="OptionButton33">
          <controlPr defaultSize="0" autoLine="0" linkedCell="Berechnung!J13" r:id="rId10">
            <anchor moveWithCells="1">
              <from>
                <xdr:col>7</xdr:col>
                <xdr:colOff>260350</xdr:colOff>
                <xdr:row>44</xdr:row>
                <xdr:rowOff>50800</xdr:rowOff>
              </from>
              <to>
                <xdr:col>7</xdr:col>
                <xdr:colOff>431800</xdr:colOff>
                <xdr:row>44</xdr:row>
                <xdr:rowOff>222250</xdr:rowOff>
              </to>
            </anchor>
          </controlPr>
        </control>
      </mc:Choice>
      <mc:Fallback>
        <control shapeId="1133" r:id="rId18" name="OptionButton33"/>
      </mc:Fallback>
    </mc:AlternateContent>
    <mc:AlternateContent xmlns:mc="http://schemas.openxmlformats.org/markup-compatibility/2006">
      <mc:Choice Requires="x14">
        <control shapeId="1132" r:id="rId19" name="OptionButton32">
          <controlPr defaultSize="0" autoLine="0" linkedCell="Berechnung!M12" r:id="rId10">
            <anchor moveWithCells="1">
              <from>
                <xdr:col>11</xdr:col>
                <xdr:colOff>304800</xdr:colOff>
                <xdr:row>43</xdr:row>
                <xdr:rowOff>38100</xdr:rowOff>
              </from>
              <to>
                <xdr:col>11</xdr:col>
                <xdr:colOff>476250</xdr:colOff>
                <xdr:row>43</xdr:row>
                <xdr:rowOff>209550</xdr:rowOff>
              </to>
            </anchor>
          </controlPr>
        </control>
      </mc:Choice>
      <mc:Fallback>
        <control shapeId="1132" r:id="rId19" name="OptionButton32"/>
      </mc:Fallback>
    </mc:AlternateContent>
    <mc:AlternateContent xmlns:mc="http://schemas.openxmlformats.org/markup-compatibility/2006">
      <mc:Choice Requires="x14">
        <control shapeId="1131" r:id="rId20" name="OptionButton31">
          <controlPr defaultSize="0" autoLine="0" linkedCell="Berechnung!L12" r:id="rId10">
            <anchor moveWithCells="1">
              <from>
                <xdr:col>10</xdr:col>
                <xdr:colOff>0</xdr:colOff>
                <xdr:row>43</xdr:row>
                <xdr:rowOff>38100</xdr:rowOff>
              </from>
              <to>
                <xdr:col>10</xdr:col>
                <xdr:colOff>171450</xdr:colOff>
                <xdr:row>43</xdr:row>
                <xdr:rowOff>209550</xdr:rowOff>
              </to>
            </anchor>
          </controlPr>
        </control>
      </mc:Choice>
      <mc:Fallback>
        <control shapeId="1131" r:id="rId20" name="OptionButton31"/>
      </mc:Fallback>
    </mc:AlternateContent>
    <mc:AlternateContent xmlns:mc="http://schemas.openxmlformats.org/markup-compatibility/2006">
      <mc:Choice Requires="x14">
        <control shapeId="1130" r:id="rId21" name="OptionButton30">
          <controlPr defaultSize="0" autoLine="0" linkedCell="Berechnung!K12" r:id="rId12">
            <anchor moveWithCells="1">
              <from>
                <xdr:col>8</xdr:col>
                <xdr:colOff>279400</xdr:colOff>
                <xdr:row>43</xdr:row>
                <xdr:rowOff>38100</xdr:rowOff>
              </from>
              <to>
                <xdr:col>8</xdr:col>
                <xdr:colOff>450850</xdr:colOff>
                <xdr:row>43</xdr:row>
                <xdr:rowOff>209550</xdr:rowOff>
              </to>
            </anchor>
          </controlPr>
        </control>
      </mc:Choice>
      <mc:Fallback>
        <control shapeId="1130" r:id="rId21" name="OptionButton30"/>
      </mc:Fallback>
    </mc:AlternateContent>
    <mc:AlternateContent xmlns:mc="http://schemas.openxmlformats.org/markup-compatibility/2006">
      <mc:Choice Requires="x14">
        <control shapeId="1129" r:id="rId22" name="OptionButton29">
          <controlPr defaultSize="0" autoLine="0" linkedCell="Berechnung!J12" r:id="rId12">
            <anchor moveWithCells="1">
              <from>
                <xdr:col>7</xdr:col>
                <xdr:colOff>260350</xdr:colOff>
                <xdr:row>43</xdr:row>
                <xdr:rowOff>38100</xdr:rowOff>
              </from>
              <to>
                <xdr:col>7</xdr:col>
                <xdr:colOff>431800</xdr:colOff>
                <xdr:row>43</xdr:row>
                <xdr:rowOff>209550</xdr:rowOff>
              </to>
            </anchor>
          </controlPr>
        </control>
      </mc:Choice>
      <mc:Fallback>
        <control shapeId="1129" r:id="rId22" name="OptionButton29"/>
      </mc:Fallback>
    </mc:AlternateContent>
    <mc:AlternateContent xmlns:mc="http://schemas.openxmlformats.org/markup-compatibility/2006">
      <mc:Choice Requires="x14">
        <control shapeId="1128" r:id="rId23" name="OptionButton28">
          <controlPr defaultSize="0" autoLine="0" linkedCell="Berechnung!M11" r:id="rId12">
            <anchor moveWithCells="1">
              <from>
                <xdr:col>11</xdr:col>
                <xdr:colOff>304800</xdr:colOff>
                <xdr:row>42</xdr:row>
                <xdr:rowOff>50800</xdr:rowOff>
              </from>
              <to>
                <xdr:col>11</xdr:col>
                <xdr:colOff>476250</xdr:colOff>
                <xdr:row>42</xdr:row>
                <xdr:rowOff>222250</xdr:rowOff>
              </to>
            </anchor>
          </controlPr>
        </control>
      </mc:Choice>
      <mc:Fallback>
        <control shapeId="1128" r:id="rId23" name="OptionButton28"/>
      </mc:Fallback>
    </mc:AlternateContent>
    <mc:AlternateContent xmlns:mc="http://schemas.openxmlformats.org/markup-compatibility/2006">
      <mc:Choice Requires="x14">
        <control shapeId="1127" r:id="rId24" name="OptionButton27">
          <controlPr defaultSize="0" autoLine="0" linkedCell="Berechnung!L11" r:id="rId12">
            <anchor moveWithCells="1">
              <from>
                <xdr:col>10</xdr:col>
                <xdr:colOff>0</xdr:colOff>
                <xdr:row>42</xdr:row>
                <xdr:rowOff>50800</xdr:rowOff>
              </from>
              <to>
                <xdr:col>10</xdr:col>
                <xdr:colOff>171450</xdr:colOff>
                <xdr:row>42</xdr:row>
                <xdr:rowOff>222250</xdr:rowOff>
              </to>
            </anchor>
          </controlPr>
        </control>
      </mc:Choice>
      <mc:Fallback>
        <control shapeId="1127" r:id="rId24" name="OptionButton27"/>
      </mc:Fallback>
    </mc:AlternateContent>
    <mc:AlternateContent xmlns:mc="http://schemas.openxmlformats.org/markup-compatibility/2006">
      <mc:Choice Requires="x14">
        <control shapeId="1126" r:id="rId25" name="OptionButton26">
          <controlPr defaultSize="0" autoLine="0" linkedCell="Berechnung!K11" r:id="rId12">
            <anchor moveWithCells="1">
              <from>
                <xdr:col>8</xdr:col>
                <xdr:colOff>279400</xdr:colOff>
                <xdr:row>42</xdr:row>
                <xdr:rowOff>50800</xdr:rowOff>
              </from>
              <to>
                <xdr:col>8</xdr:col>
                <xdr:colOff>450850</xdr:colOff>
                <xdr:row>42</xdr:row>
                <xdr:rowOff>222250</xdr:rowOff>
              </to>
            </anchor>
          </controlPr>
        </control>
      </mc:Choice>
      <mc:Fallback>
        <control shapeId="1126" r:id="rId25" name="OptionButton26"/>
      </mc:Fallback>
    </mc:AlternateContent>
    <mc:AlternateContent xmlns:mc="http://schemas.openxmlformats.org/markup-compatibility/2006">
      <mc:Choice Requires="x14">
        <control shapeId="1125" r:id="rId26" name="OptionButton25">
          <controlPr defaultSize="0" autoLine="0" linkedCell="Berechnung!J11" r:id="rId10">
            <anchor moveWithCells="1">
              <from>
                <xdr:col>7</xdr:col>
                <xdr:colOff>260350</xdr:colOff>
                <xdr:row>42</xdr:row>
                <xdr:rowOff>50800</xdr:rowOff>
              </from>
              <to>
                <xdr:col>7</xdr:col>
                <xdr:colOff>431800</xdr:colOff>
                <xdr:row>42</xdr:row>
                <xdr:rowOff>222250</xdr:rowOff>
              </to>
            </anchor>
          </controlPr>
        </control>
      </mc:Choice>
      <mc:Fallback>
        <control shapeId="1125" r:id="rId26" name="OptionButton25"/>
      </mc:Fallback>
    </mc:AlternateContent>
    <mc:AlternateContent xmlns:mc="http://schemas.openxmlformats.org/markup-compatibility/2006">
      <mc:Choice Requires="x14">
        <control shapeId="1124" r:id="rId27" name="OptionButton24">
          <controlPr defaultSize="0" autoLine="0" linkedCell="Berechnung!M10" r:id="rId10">
            <anchor moveWithCells="1">
              <from>
                <xdr:col>11</xdr:col>
                <xdr:colOff>304800</xdr:colOff>
                <xdr:row>41</xdr:row>
                <xdr:rowOff>38100</xdr:rowOff>
              </from>
              <to>
                <xdr:col>11</xdr:col>
                <xdr:colOff>476250</xdr:colOff>
                <xdr:row>41</xdr:row>
                <xdr:rowOff>209550</xdr:rowOff>
              </to>
            </anchor>
          </controlPr>
        </control>
      </mc:Choice>
      <mc:Fallback>
        <control shapeId="1124" r:id="rId27" name="OptionButton24"/>
      </mc:Fallback>
    </mc:AlternateContent>
    <mc:AlternateContent xmlns:mc="http://schemas.openxmlformats.org/markup-compatibility/2006">
      <mc:Choice Requires="x14">
        <control shapeId="1123" r:id="rId28" name="OptionButton23">
          <controlPr defaultSize="0" autoLine="0" linkedCell="Berechnung!L10" r:id="rId10">
            <anchor moveWithCells="1">
              <from>
                <xdr:col>10</xdr:col>
                <xdr:colOff>0</xdr:colOff>
                <xdr:row>41</xdr:row>
                <xdr:rowOff>38100</xdr:rowOff>
              </from>
              <to>
                <xdr:col>10</xdr:col>
                <xdr:colOff>171450</xdr:colOff>
                <xdr:row>41</xdr:row>
                <xdr:rowOff>209550</xdr:rowOff>
              </to>
            </anchor>
          </controlPr>
        </control>
      </mc:Choice>
      <mc:Fallback>
        <control shapeId="1123" r:id="rId28" name="OptionButton23"/>
      </mc:Fallback>
    </mc:AlternateContent>
    <mc:AlternateContent xmlns:mc="http://schemas.openxmlformats.org/markup-compatibility/2006">
      <mc:Choice Requires="x14">
        <control shapeId="1122" r:id="rId29" name="OptionButton22">
          <controlPr defaultSize="0" autoLine="0" linkedCell="Berechnung!K10" r:id="rId10">
            <anchor moveWithCells="1">
              <from>
                <xdr:col>8</xdr:col>
                <xdr:colOff>279400</xdr:colOff>
                <xdr:row>41</xdr:row>
                <xdr:rowOff>38100</xdr:rowOff>
              </from>
              <to>
                <xdr:col>8</xdr:col>
                <xdr:colOff>450850</xdr:colOff>
                <xdr:row>41</xdr:row>
                <xdr:rowOff>209550</xdr:rowOff>
              </to>
            </anchor>
          </controlPr>
        </control>
      </mc:Choice>
      <mc:Fallback>
        <control shapeId="1122" r:id="rId29" name="OptionButton22"/>
      </mc:Fallback>
    </mc:AlternateContent>
    <mc:AlternateContent xmlns:mc="http://schemas.openxmlformats.org/markup-compatibility/2006">
      <mc:Choice Requires="x14">
        <control shapeId="1121" r:id="rId30" name="OptionButton21">
          <controlPr defaultSize="0" autoLine="0" linkedCell="Berechnung!J10" r:id="rId10">
            <anchor moveWithCells="1">
              <from>
                <xdr:col>7</xdr:col>
                <xdr:colOff>260350</xdr:colOff>
                <xdr:row>41</xdr:row>
                <xdr:rowOff>38100</xdr:rowOff>
              </from>
              <to>
                <xdr:col>7</xdr:col>
                <xdr:colOff>431800</xdr:colOff>
                <xdr:row>41</xdr:row>
                <xdr:rowOff>209550</xdr:rowOff>
              </to>
            </anchor>
          </controlPr>
        </control>
      </mc:Choice>
      <mc:Fallback>
        <control shapeId="1121" r:id="rId30" name="OptionButton21"/>
      </mc:Fallback>
    </mc:AlternateContent>
    <mc:AlternateContent xmlns:mc="http://schemas.openxmlformats.org/markup-compatibility/2006">
      <mc:Choice Requires="x14">
        <control shapeId="1120" r:id="rId31" name="OptionButton20">
          <controlPr defaultSize="0" autoLine="0" linkedCell="Berechnung!M9" r:id="rId12">
            <anchor moveWithCells="1">
              <from>
                <xdr:col>11</xdr:col>
                <xdr:colOff>304800</xdr:colOff>
                <xdr:row>40</xdr:row>
                <xdr:rowOff>31750</xdr:rowOff>
              </from>
              <to>
                <xdr:col>11</xdr:col>
                <xdr:colOff>476250</xdr:colOff>
                <xdr:row>40</xdr:row>
                <xdr:rowOff>203200</xdr:rowOff>
              </to>
            </anchor>
          </controlPr>
        </control>
      </mc:Choice>
      <mc:Fallback>
        <control shapeId="1120" r:id="rId31" name="OptionButton20"/>
      </mc:Fallback>
    </mc:AlternateContent>
    <mc:AlternateContent xmlns:mc="http://schemas.openxmlformats.org/markup-compatibility/2006">
      <mc:Choice Requires="x14">
        <control shapeId="1119" r:id="rId32" name="OptionButton19">
          <controlPr defaultSize="0" autoLine="0" linkedCell="Berechnung!L9" r:id="rId10">
            <anchor moveWithCells="1">
              <from>
                <xdr:col>10</xdr:col>
                <xdr:colOff>0</xdr:colOff>
                <xdr:row>40</xdr:row>
                <xdr:rowOff>31750</xdr:rowOff>
              </from>
              <to>
                <xdr:col>10</xdr:col>
                <xdr:colOff>171450</xdr:colOff>
                <xdr:row>40</xdr:row>
                <xdr:rowOff>203200</xdr:rowOff>
              </to>
            </anchor>
          </controlPr>
        </control>
      </mc:Choice>
      <mc:Fallback>
        <control shapeId="1119" r:id="rId32" name="OptionButton19"/>
      </mc:Fallback>
    </mc:AlternateContent>
    <mc:AlternateContent xmlns:mc="http://schemas.openxmlformats.org/markup-compatibility/2006">
      <mc:Choice Requires="x14">
        <control shapeId="1118" r:id="rId33" name="OptionButton18">
          <controlPr defaultSize="0" autoLine="0" linkedCell="Berechnung!K9" r:id="rId10">
            <anchor moveWithCells="1">
              <from>
                <xdr:col>8</xdr:col>
                <xdr:colOff>279400</xdr:colOff>
                <xdr:row>40</xdr:row>
                <xdr:rowOff>31750</xdr:rowOff>
              </from>
              <to>
                <xdr:col>8</xdr:col>
                <xdr:colOff>450850</xdr:colOff>
                <xdr:row>40</xdr:row>
                <xdr:rowOff>203200</xdr:rowOff>
              </to>
            </anchor>
          </controlPr>
        </control>
      </mc:Choice>
      <mc:Fallback>
        <control shapeId="1118" r:id="rId33" name="OptionButton18"/>
      </mc:Fallback>
    </mc:AlternateContent>
    <mc:AlternateContent xmlns:mc="http://schemas.openxmlformats.org/markup-compatibility/2006">
      <mc:Choice Requires="x14">
        <control shapeId="1117" r:id="rId34" name="OptionButton17">
          <controlPr defaultSize="0" autoLine="0" linkedCell="Berechnung!J9" r:id="rId10">
            <anchor moveWithCells="1">
              <from>
                <xdr:col>7</xdr:col>
                <xdr:colOff>260350</xdr:colOff>
                <xdr:row>40</xdr:row>
                <xdr:rowOff>31750</xdr:rowOff>
              </from>
              <to>
                <xdr:col>7</xdr:col>
                <xdr:colOff>431800</xdr:colOff>
                <xdr:row>40</xdr:row>
                <xdr:rowOff>203200</xdr:rowOff>
              </to>
            </anchor>
          </controlPr>
        </control>
      </mc:Choice>
      <mc:Fallback>
        <control shapeId="1117" r:id="rId34" name="OptionButton17"/>
      </mc:Fallback>
    </mc:AlternateContent>
    <mc:AlternateContent xmlns:mc="http://schemas.openxmlformats.org/markup-compatibility/2006">
      <mc:Choice Requires="x14">
        <control shapeId="1116" r:id="rId35" name="OptionButton16">
          <controlPr defaultSize="0" autoLine="0" linkedCell="Berechnung!M8" r:id="rId10">
            <anchor moveWithCells="1">
              <from>
                <xdr:col>11</xdr:col>
                <xdr:colOff>304800</xdr:colOff>
                <xdr:row>39</xdr:row>
                <xdr:rowOff>38100</xdr:rowOff>
              </from>
              <to>
                <xdr:col>11</xdr:col>
                <xdr:colOff>476250</xdr:colOff>
                <xdr:row>39</xdr:row>
                <xdr:rowOff>209550</xdr:rowOff>
              </to>
            </anchor>
          </controlPr>
        </control>
      </mc:Choice>
      <mc:Fallback>
        <control shapeId="1116" r:id="rId35" name="OptionButton16"/>
      </mc:Fallback>
    </mc:AlternateContent>
    <mc:AlternateContent xmlns:mc="http://schemas.openxmlformats.org/markup-compatibility/2006">
      <mc:Choice Requires="x14">
        <control shapeId="1115" r:id="rId36" name="OptionButton15">
          <controlPr defaultSize="0" autoLine="0" linkedCell="Berechnung!L8" r:id="rId12">
            <anchor moveWithCells="1">
              <from>
                <xdr:col>10</xdr:col>
                <xdr:colOff>0</xdr:colOff>
                <xdr:row>39</xdr:row>
                <xdr:rowOff>38100</xdr:rowOff>
              </from>
              <to>
                <xdr:col>10</xdr:col>
                <xdr:colOff>171450</xdr:colOff>
                <xdr:row>39</xdr:row>
                <xdr:rowOff>209550</xdr:rowOff>
              </to>
            </anchor>
          </controlPr>
        </control>
      </mc:Choice>
      <mc:Fallback>
        <control shapeId="1115" r:id="rId36" name="OptionButton15"/>
      </mc:Fallback>
    </mc:AlternateContent>
    <mc:AlternateContent xmlns:mc="http://schemas.openxmlformats.org/markup-compatibility/2006">
      <mc:Choice Requires="x14">
        <control shapeId="1114" r:id="rId37" name="OptionButton14">
          <controlPr defaultSize="0" autoLine="0" linkedCell="Berechnung!K8" r:id="rId10">
            <anchor moveWithCells="1">
              <from>
                <xdr:col>8</xdr:col>
                <xdr:colOff>279400</xdr:colOff>
                <xdr:row>39</xdr:row>
                <xdr:rowOff>38100</xdr:rowOff>
              </from>
              <to>
                <xdr:col>8</xdr:col>
                <xdr:colOff>450850</xdr:colOff>
                <xdr:row>39</xdr:row>
                <xdr:rowOff>209550</xdr:rowOff>
              </to>
            </anchor>
          </controlPr>
        </control>
      </mc:Choice>
      <mc:Fallback>
        <control shapeId="1114" r:id="rId37" name="OptionButton14"/>
      </mc:Fallback>
    </mc:AlternateContent>
    <mc:AlternateContent xmlns:mc="http://schemas.openxmlformats.org/markup-compatibility/2006">
      <mc:Choice Requires="x14">
        <control shapeId="1113" r:id="rId38" name="OptionButton13">
          <controlPr defaultSize="0" autoLine="0" linkedCell="Berechnung!J8" r:id="rId12">
            <anchor moveWithCells="1">
              <from>
                <xdr:col>7</xdr:col>
                <xdr:colOff>260350</xdr:colOff>
                <xdr:row>39</xdr:row>
                <xdr:rowOff>38100</xdr:rowOff>
              </from>
              <to>
                <xdr:col>7</xdr:col>
                <xdr:colOff>431800</xdr:colOff>
                <xdr:row>39</xdr:row>
                <xdr:rowOff>209550</xdr:rowOff>
              </to>
            </anchor>
          </controlPr>
        </control>
      </mc:Choice>
      <mc:Fallback>
        <control shapeId="1113" r:id="rId38" name="OptionButton13"/>
      </mc:Fallback>
    </mc:AlternateContent>
    <mc:AlternateContent xmlns:mc="http://schemas.openxmlformats.org/markup-compatibility/2006">
      <mc:Choice Requires="x14">
        <control shapeId="1112" r:id="rId39" name="OptionButton12">
          <controlPr defaultSize="0" autoLine="0" linkedCell="Berechnung!M7" r:id="rId10">
            <anchor moveWithCells="1">
              <from>
                <xdr:col>11</xdr:col>
                <xdr:colOff>304800</xdr:colOff>
                <xdr:row>38</xdr:row>
                <xdr:rowOff>38100</xdr:rowOff>
              </from>
              <to>
                <xdr:col>11</xdr:col>
                <xdr:colOff>476250</xdr:colOff>
                <xdr:row>38</xdr:row>
                <xdr:rowOff>209550</xdr:rowOff>
              </to>
            </anchor>
          </controlPr>
        </control>
      </mc:Choice>
      <mc:Fallback>
        <control shapeId="1112" r:id="rId39" name="OptionButton12"/>
      </mc:Fallback>
    </mc:AlternateContent>
    <mc:AlternateContent xmlns:mc="http://schemas.openxmlformats.org/markup-compatibility/2006">
      <mc:Choice Requires="x14">
        <control shapeId="1111" r:id="rId40" name="OptionButton11">
          <controlPr defaultSize="0" autoLine="0" linkedCell="Berechnung!L7" r:id="rId10">
            <anchor moveWithCells="1">
              <from>
                <xdr:col>10</xdr:col>
                <xdr:colOff>0</xdr:colOff>
                <xdr:row>38</xdr:row>
                <xdr:rowOff>38100</xdr:rowOff>
              </from>
              <to>
                <xdr:col>10</xdr:col>
                <xdr:colOff>171450</xdr:colOff>
                <xdr:row>38</xdr:row>
                <xdr:rowOff>209550</xdr:rowOff>
              </to>
            </anchor>
          </controlPr>
        </control>
      </mc:Choice>
      <mc:Fallback>
        <control shapeId="1111" r:id="rId40" name="OptionButton11"/>
      </mc:Fallback>
    </mc:AlternateContent>
    <mc:AlternateContent xmlns:mc="http://schemas.openxmlformats.org/markup-compatibility/2006">
      <mc:Choice Requires="x14">
        <control shapeId="1110" r:id="rId41" name="OptionButton10">
          <controlPr defaultSize="0" autoLine="0" linkedCell="Berechnung!K7" r:id="rId12">
            <anchor moveWithCells="1">
              <from>
                <xdr:col>8</xdr:col>
                <xdr:colOff>279400</xdr:colOff>
                <xdr:row>38</xdr:row>
                <xdr:rowOff>38100</xdr:rowOff>
              </from>
              <to>
                <xdr:col>8</xdr:col>
                <xdr:colOff>450850</xdr:colOff>
                <xdr:row>38</xdr:row>
                <xdr:rowOff>209550</xdr:rowOff>
              </to>
            </anchor>
          </controlPr>
        </control>
      </mc:Choice>
      <mc:Fallback>
        <control shapeId="1110" r:id="rId41" name="OptionButton10"/>
      </mc:Fallback>
    </mc:AlternateContent>
    <mc:AlternateContent xmlns:mc="http://schemas.openxmlformats.org/markup-compatibility/2006">
      <mc:Choice Requires="x14">
        <control shapeId="1109" r:id="rId42" name="OptionButton9">
          <controlPr defaultSize="0" autoLine="0" linkedCell="Berechnung!J7" r:id="rId12">
            <anchor moveWithCells="1">
              <from>
                <xdr:col>7</xdr:col>
                <xdr:colOff>260350</xdr:colOff>
                <xdr:row>38</xdr:row>
                <xdr:rowOff>38100</xdr:rowOff>
              </from>
              <to>
                <xdr:col>7</xdr:col>
                <xdr:colOff>431800</xdr:colOff>
                <xdr:row>38</xdr:row>
                <xdr:rowOff>209550</xdr:rowOff>
              </to>
            </anchor>
          </controlPr>
        </control>
      </mc:Choice>
      <mc:Fallback>
        <control shapeId="1109" r:id="rId42" name="OptionButton9"/>
      </mc:Fallback>
    </mc:AlternateContent>
    <mc:AlternateContent xmlns:mc="http://schemas.openxmlformats.org/markup-compatibility/2006">
      <mc:Choice Requires="x14">
        <control shapeId="1108" r:id="rId43" name="OptionButton8">
          <controlPr defaultSize="0" autoLine="0" linkedCell="Berechnung!M6" r:id="rId12">
            <anchor moveWithCells="1">
              <from>
                <xdr:col>11</xdr:col>
                <xdr:colOff>304800</xdr:colOff>
                <xdr:row>37</xdr:row>
                <xdr:rowOff>31750</xdr:rowOff>
              </from>
              <to>
                <xdr:col>11</xdr:col>
                <xdr:colOff>476250</xdr:colOff>
                <xdr:row>37</xdr:row>
                <xdr:rowOff>203200</xdr:rowOff>
              </to>
            </anchor>
          </controlPr>
        </control>
      </mc:Choice>
      <mc:Fallback>
        <control shapeId="1108" r:id="rId43" name="OptionButton8"/>
      </mc:Fallback>
    </mc:AlternateContent>
    <mc:AlternateContent xmlns:mc="http://schemas.openxmlformats.org/markup-compatibility/2006">
      <mc:Choice Requires="x14">
        <control shapeId="1107" r:id="rId44" name="OptionButton7">
          <controlPr defaultSize="0" autoLine="0" linkedCell="Berechnung!L6" r:id="rId12">
            <anchor moveWithCells="1">
              <from>
                <xdr:col>10</xdr:col>
                <xdr:colOff>0</xdr:colOff>
                <xdr:row>37</xdr:row>
                <xdr:rowOff>31750</xdr:rowOff>
              </from>
              <to>
                <xdr:col>10</xdr:col>
                <xdr:colOff>171450</xdr:colOff>
                <xdr:row>37</xdr:row>
                <xdr:rowOff>203200</xdr:rowOff>
              </to>
            </anchor>
          </controlPr>
        </control>
      </mc:Choice>
      <mc:Fallback>
        <control shapeId="1107" r:id="rId44" name="OptionButton7"/>
      </mc:Fallback>
    </mc:AlternateContent>
    <mc:AlternateContent xmlns:mc="http://schemas.openxmlformats.org/markup-compatibility/2006">
      <mc:Choice Requires="x14">
        <control shapeId="1106" r:id="rId45" name="OptionButton6">
          <controlPr defaultSize="0" autoLine="0" linkedCell="Berechnung!K6" r:id="rId12">
            <anchor moveWithCells="1">
              <from>
                <xdr:col>8</xdr:col>
                <xdr:colOff>279400</xdr:colOff>
                <xdr:row>37</xdr:row>
                <xdr:rowOff>31750</xdr:rowOff>
              </from>
              <to>
                <xdr:col>8</xdr:col>
                <xdr:colOff>450850</xdr:colOff>
                <xdr:row>37</xdr:row>
                <xdr:rowOff>203200</xdr:rowOff>
              </to>
            </anchor>
          </controlPr>
        </control>
      </mc:Choice>
      <mc:Fallback>
        <control shapeId="1106" r:id="rId45" name="OptionButton6"/>
      </mc:Fallback>
    </mc:AlternateContent>
    <mc:AlternateContent xmlns:mc="http://schemas.openxmlformats.org/markup-compatibility/2006">
      <mc:Choice Requires="x14">
        <control shapeId="1105" r:id="rId46" name="OptionButton5">
          <controlPr defaultSize="0" autoLine="0" linkedCell="Berechnung!J6" r:id="rId10">
            <anchor moveWithCells="1">
              <from>
                <xdr:col>7</xdr:col>
                <xdr:colOff>260350</xdr:colOff>
                <xdr:row>37</xdr:row>
                <xdr:rowOff>31750</xdr:rowOff>
              </from>
              <to>
                <xdr:col>7</xdr:col>
                <xdr:colOff>431800</xdr:colOff>
                <xdr:row>37</xdr:row>
                <xdr:rowOff>203200</xdr:rowOff>
              </to>
            </anchor>
          </controlPr>
        </control>
      </mc:Choice>
      <mc:Fallback>
        <control shapeId="1105" r:id="rId46" name="OptionButton5"/>
      </mc:Fallback>
    </mc:AlternateContent>
    <mc:AlternateContent xmlns:mc="http://schemas.openxmlformats.org/markup-compatibility/2006">
      <mc:Choice Requires="x14">
        <control shapeId="1104" r:id="rId47" name="OptionButton4">
          <controlPr defaultSize="0" autoLine="0" linkedCell="Berechnung!M5" r:id="rId12">
            <anchor moveWithCells="1">
              <from>
                <xdr:col>11</xdr:col>
                <xdr:colOff>298450</xdr:colOff>
                <xdr:row>36</xdr:row>
                <xdr:rowOff>38100</xdr:rowOff>
              </from>
              <to>
                <xdr:col>11</xdr:col>
                <xdr:colOff>469900</xdr:colOff>
                <xdr:row>36</xdr:row>
                <xdr:rowOff>209550</xdr:rowOff>
              </to>
            </anchor>
          </controlPr>
        </control>
      </mc:Choice>
      <mc:Fallback>
        <control shapeId="1104" r:id="rId47" name="OptionButton4"/>
      </mc:Fallback>
    </mc:AlternateContent>
    <mc:AlternateContent xmlns:mc="http://schemas.openxmlformats.org/markup-compatibility/2006">
      <mc:Choice Requires="x14">
        <control shapeId="1103" r:id="rId48" name="OptionButton3">
          <controlPr defaultSize="0" autoLine="0" linkedCell="Berechnung!L5" r:id="rId10">
            <anchor moveWithCells="1">
              <from>
                <xdr:col>9</xdr:col>
                <xdr:colOff>260350</xdr:colOff>
                <xdr:row>36</xdr:row>
                <xdr:rowOff>31750</xdr:rowOff>
              </from>
              <to>
                <xdr:col>10</xdr:col>
                <xdr:colOff>152400</xdr:colOff>
                <xdr:row>36</xdr:row>
                <xdr:rowOff>203200</xdr:rowOff>
              </to>
            </anchor>
          </controlPr>
        </control>
      </mc:Choice>
      <mc:Fallback>
        <control shapeId="1103" r:id="rId48" name="OptionButton3"/>
      </mc:Fallback>
    </mc:AlternateContent>
    <mc:AlternateContent xmlns:mc="http://schemas.openxmlformats.org/markup-compatibility/2006">
      <mc:Choice Requires="x14">
        <control shapeId="1102" r:id="rId49" name="OptionButton2">
          <controlPr defaultSize="0" autoLine="0" linkedCell="Berechnung!K5" r:id="rId10">
            <anchor moveWithCells="1">
              <from>
                <xdr:col>8</xdr:col>
                <xdr:colOff>266700</xdr:colOff>
                <xdr:row>36</xdr:row>
                <xdr:rowOff>38100</xdr:rowOff>
              </from>
              <to>
                <xdr:col>8</xdr:col>
                <xdr:colOff>438150</xdr:colOff>
                <xdr:row>36</xdr:row>
                <xdr:rowOff>209550</xdr:rowOff>
              </to>
            </anchor>
          </controlPr>
        </control>
      </mc:Choice>
      <mc:Fallback>
        <control shapeId="1102" r:id="rId49" name="OptionButton2"/>
      </mc:Fallback>
    </mc:AlternateContent>
    <mc:AlternateContent xmlns:mc="http://schemas.openxmlformats.org/markup-compatibility/2006">
      <mc:Choice Requires="x14">
        <control shapeId="1101" r:id="rId50" name="OptionButton1">
          <controlPr defaultSize="0" autoLine="0" linkedCell="Berechnung!J5" r:id="rId10">
            <anchor moveWithCells="1">
              <from>
                <xdr:col>7</xdr:col>
                <xdr:colOff>260350</xdr:colOff>
                <xdr:row>36</xdr:row>
                <xdr:rowOff>38100</xdr:rowOff>
              </from>
              <to>
                <xdr:col>7</xdr:col>
                <xdr:colOff>431800</xdr:colOff>
                <xdr:row>36</xdr:row>
                <xdr:rowOff>209550</xdr:rowOff>
              </to>
            </anchor>
          </controlPr>
        </control>
      </mc:Choice>
      <mc:Fallback>
        <control shapeId="1101" r:id="rId50" name="OptionButton1"/>
      </mc:Fallback>
    </mc:AlternateContent>
    <mc:AlternateContent xmlns:mc="http://schemas.openxmlformats.org/markup-compatibility/2006">
      <mc:Choice Requires="x14">
        <control shapeId="1025" r:id="rId51" name="Check Box 1">
          <controlPr defaultSize="0" autoFill="0" autoLine="0" autoPict="0">
            <anchor moveWithCells="1">
              <from>
                <xdr:col>3</xdr:col>
                <xdr:colOff>260350</xdr:colOff>
                <xdr:row>36</xdr:row>
                <xdr:rowOff>0</xdr:rowOff>
              </from>
              <to>
                <xdr:col>3</xdr:col>
                <xdr:colOff>438150</xdr:colOff>
                <xdr:row>36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52" name="Check Box 2">
          <controlPr defaultSize="0" autoFill="0" autoLine="0" autoPict="0">
            <anchor moveWithCells="1">
              <from>
                <xdr:col>3</xdr:col>
                <xdr:colOff>260350</xdr:colOff>
                <xdr:row>37</xdr:row>
                <xdr:rowOff>0</xdr:rowOff>
              </from>
              <to>
                <xdr:col>3</xdr:col>
                <xdr:colOff>438150</xdr:colOff>
                <xdr:row>37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53" name="Check Box 3">
          <controlPr defaultSize="0" autoFill="0" autoLine="0" autoPict="0">
            <anchor moveWithCells="1">
              <from>
                <xdr:col>3</xdr:col>
                <xdr:colOff>260350</xdr:colOff>
                <xdr:row>38</xdr:row>
                <xdr:rowOff>0</xdr:rowOff>
              </from>
              <to>
                <xdr:col>3</xdr:col>
                <xdr:colOff>438150</xdr:colOff>
                <xdr:row>38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54" name="Check Box 4">
          <controlPr defaultSize="0" autoFill="0" autoLine="0" autoPict="0">
            <anchor moveWithCells="1">
              <from>
                <xdr:col>3</xdr:col>
                <xdr:colOff>260350</xdr:colOff>
                <xdr:row>39</xdr:row>
                <xdr:rowOff>0</xdr:rowOff>
              </from>
              <to>
                <xdr:col>3</xdr:col>
                <xdr:colOff>438150</xdr:colOff>
                <xdr:row>39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9" r:id="rId55" name="Check Box 5">
          <controlPr defaultSize="0" autoFill="0" autoLine="0" autoPict="0">
            <anchor moveWithCells="1">
              <from>
                <xdr:col>3</xdr:col>
                <xdr:colOff>260350</xdr:colOff>
                <xdr:row>40</xdr:row>
                <xdr:rowOff>0</xdr:rowOff>
              </from>
              <to>
                <xdr:col>3</xdr:col>
                <xdr:colOff>438150</xdr:colOff>
                <xdr:row>40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56" name="Check Box 6">
          <controlPr defaultSize="0" autoFill="0" autoLine="0" autoPict="0">
            <anchor moveWithCells="1">
              <from>
                <xdr:col>3</xdr:col>
                <xdr:colOff>260350</xdr:colOff>
                <xdr:row>41</xdr:row>
                <xdr:rowOff>12700</xdr:rowOff>
              </from>
              <to>
                <xdr:col>3</xdr:col>
                <xdr:colOff>438150</xdr:colOff>
                <xdr:row>41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57" name="Check Box 7">
          <controlPr defaultSize="0" autoFill="0" autoLine="0" autoPict="0">
            <anchor moveWithCells="1">
              <from>
                <xdr:col>3</xdr:col>
                <xdr:colOff>260350</xdr:colOff>
                <xdr:row>42</xdr:row>
                <xdr:rowOff>0</xdr:rowOff>
              </from>
              <to>
                <xdr:col>3</xdr:col>
                <xdr:colOff>438150</xdr:colOff>
                <xdr:row>42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58" name="Check Box 8">
          <controlPr defaultSize="0" autoFill="0" autoLine="0" autoPict="0">
            <anchor moveWithCells="1">
              <from>
                <xdr:col>3</xdr:col>
                <xdr:colOff>260350</xdr:colOff>
                <xdr:row>43</xdr:row>
                <xdr:rowOff>0</xdr:rowOff>
              </from>
              <to>
                <xdr:col>3</xdr:col>
                <xdr:colOff>438150</xdr:colOff>
                <xdr:row>43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3" r:id="rId59" name="Check Box 9">
          <controlPr defaultSize="0" autoFill="0" autoLine="0" autoPict="0">
            <anchor moveWithCells="1">
              <from>
                <xdr:col>3</xdr:col>
                <xdr:colOff>260350</xdr:colOff>
                <xdr:row>44</xdr:row>
                <xdr:rowOff>0</xdr:rowOff>
              </from>
              <to>
                <xdr:col>3</xdr:col>
                <xdr:colOff>438150</xdr:colOff>
                <xdr:row>44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60" name="Check Box 10">
          <controlPr defaultSize="0" autoFill="0" autoLine="0" autoPict="0">
            <anchor moveWithCells="1">
              <from>
                <xdr:col>3</xdr:col>
                <xdr:colOff>260350</xdr:colOff>
                <xdr:row>45</xdr:row>
                <xdr:rowOff>0</xdr:rowOff>
              </from>
              <to>
                <xdr:col>3</xdr:col>
                <xdr:colOff>438150</xdr:colOff>
                <xdr:row>45</xdr:row>
                <xdr:rowOff>203200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61" name="Option Button 12">
          <controlPr defaultSize="0" autoFill="0" autoLine="0" autoPict="0">
            <anchor moveWithCells="1">
              <from>
                <xdr:col>6</xdr:col>
                <xdr:colOff>565150</xdr:colOff>
                <xdr:row>9</xdr:row>
                <xdr:rowOff>0</xdr:rowOff>
              </from>
              <to>
                <xdr:col>7</xdr:col>
                <xdr:colOff>88900</xdr:colOff>
                <xdr:row>10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62" name="Option Button 13">
          <controlPr defaultSize="0" autoFill="0" autoLine="0" autoPict="0">
            <anchor moveWithCells="1">
              <from>
                <xdr:col>9</xdr:col>
                <xdr:colOff>88900</xdr:colOff>
                <xdr:row>9</xdr:row>
                <xdr:rowOff>0</xdr:rowOff>
              </from>
              <to>
                <xdr:col>10</xdr:col>
                <xdr:colOff>127000</xdr:colOff>
                <xdr:row>10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63" name="Check Box 24">
          <controlPr defaultSize="0" autoFill="0" autoLine="0" autoPict="0">
            <anchor moveWithCells="1">
              <from>
                <xdr:col>6</xdr:col>
                <xdr:colOff>260350</xdr:colOff>
                <xdr:row>37</xdr:row>
                <xdr:rowOff>12700</xdr:rowOff>
              </from>
              <to>
                <xdr:col>6</xdr:col>
                <xdr:colOff>565150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64" name="Check Box 28">
          <controlPr defaultSize="0" autoFill="0" autoLine="0" autoPict="0">
            <anchor moveWithCells="1">
              <from>
                <xdr:col>6</xdr:col>
                <xdr:colOff>260350</xdr:colOff>
                <xdr:row>38</xdr:row>
                <xdr:rowOff>12700</xdr:rowOff>
              </from>
              <to>
                <xdr:col>6</xdr:col>
                <xdr:colOff>565150</xdr:colOff>
                <xdr:row>39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65" name="Check Box 32">
          <controlPr defaultSize="0" autoFill="0" autoLine="0" autoPict="0">
            <anchor moveWithCells="1">
              <from>
                <xdr:col>6</xdr:col>
                <xdr:colOff>260350</xdr:colOff>
                <xdr:row>39</xdr:row>
                <xdr:rowOff>12700</xdr:rowOff>
              </from>
              <to>
                <xdr:col>6</xdr:col>
                <xdr:colOff>565150</xdr:colOff>
                <xdr:row>40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66" name="Check Box 36">
          <controlPr defaultSize="0" autoFill="0" autoLine="0" autoPict="0">
            <anchor moveWithCells="1">
              <from>
                <xdr:col>6</xdr:col>
                <xdr:colOff>260350</xdr:colOff>
                <xdr:row>40</xdr:row>
                <xdr:rowOff>12700</xdr:rowOff>
              </from>
              <to>
                <xdr:col>6</xdr:col>
                <xdr:colOff>565150</xdr:colOff>
                <xdr:row>41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" r:id="rId67" name="Check Box 40">
          <controlPr defaultSize="0" autoFill="0" autoLine="0" autoPict="0">
            <anchor moveWithCells="1">
              <from>
                <xdr:col>6</xdr:col>
                <xdr:colOff>260350</xdr:colOff>
                <xdr:row>41</xdr:row>
                <xdr:rowOff>12700</xdr:rowOff>
              </from>
              <to>
                <xdr:col>6</xdr:col>
                <xdr:colOff>565150</xdr:colOff>
                <xdr:row>42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8" r:id="rId68" name="Check Box 44">
          <controlPr defaultSize="0" autoFill="0" autoLine="0" autoPict="0">
            <anchor moveWithCells="1">
              <from>
                <xdr:col>6</xdr:col>
                <xdr:colOff>260350</xdr:colOff>
                <xdr:row>42</xdr:row>
                <xdr:rowOff>12700</xdr:rowOff>
              </from>
              <to>
                <xdr:col>6</xdr:col>
                <xdr:colOff>565150</xdr:colOff>
                <xdr:row>43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2" r:id="rId69" name="Check Box 48">
          <controlPr defaultSize="0" autoFill="0" autoLine="0" autoPict="0">
            <anchor moveWithCells="1">
              <from>
                <xdr:col>6</xdr:col>
                <xdr:colOff>260350</xdr:colOff>
                <xdr:row>43</xdr:row>
                <xdr:rowOff>12700</xdr:rowOff>
              </from>
              <to>
                <xdr:col>6</xdr:col>
                <xdr:colOff>565150</xdr:colOff>
                <xdr:row>44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76" r:id="rId70" name="Check Box 52">
          <controlPr defaultSize="0" autoFill="0" autoLine="0" autoPict="0">
            <anchor moveWithCells="1">
              <from>
                <xdr:col>6</xdr:col>
                <xdr:colOff>260350</xdr:colOff>
                <xdr:row>44</xdr:row>
                <xdr:rowOff>12700</xdr:rowOff>
              </from>
              <to>
                <xdr:col>6</xdr:col>
                <xdr:colOff>565150</xdr:colOff>
                <xdr:row>45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0" r:id="rId71" name="Check Box 56">
          <controlPr defaultSize="0" autoFill="0" autoLine="0" autoPict="0">
            <anchor moveWithCells="1">
              <from>
                <xdr:col>6</xdr:col>
                <xdr:colOff>260350</xdr:colOff>
                <xdr:row>45</xdr:row>
                <xdr:rowOff>12700</xdr:rowOff>
              </from>
              <to>
                <xdr:col>6</xdr:col>
                <xdr:colOff>565150</xdr:colOff>
                <xdr:row>46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89" r:id="rId72" name="Check Box 65">
          <controlPr locked="0" defaultSize="0" autoFill="0" autoLine="0" autoPict="0">
            <anchor moveWithCells="1">
              <from>
                <xdr:col>1</xdr:col>
                <xdr:colOff>31750</xdr:colOff>
                <xdr:row>24</xdr:row>
                <xdr:rowOff>12700</xdr:rowOff>
              </from>
              <to>
                <xdr:col>2</xdr:col>
                <xdr:colOff>69850</xdr:colOff>
                <xdr:row>25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90" r:id="rId73" name="Check Box 66">
          <controlPr defaultSize="0" autoFill="0" autoLine="0" autoPict="0">
            <anchor moveWithCells="1">
              <from>
                <xdr:col>6</xdr:col>
                <xdr:colOff>260350</xdr:colOff>
                <xdr:row>36</xdr:row>
                <xdr:rowOff>12700</xdr:rowOff>
              </from>
              <to>
                <xdr:col>6</xdr:col>
                <xdr:colOff>565150</xdr:colOff>
                <xdr:row>37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2" r:id="rId74" name="Check Box 138">
          <controlPr locked="0" defaultSize="0" autoFill="0" autoLine="0" autoPict="0">
            <anchor moveWithCells="1">
              <from>
                <xdr:col>1</xdr:col>
                <xdr:colOff>31750</xdr:colOff>
                <xdr:row>25</xdr:row>
                <xdr:rowOff>95250</xdr:rowOff>
              </from>
              <to>
                <xdr:col>2</xdr:col>
                <xdr:colOff>69850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63" r:id="rId75" name="Check Box 139">
          <controlPr locked="0" defaultSize="0" autoFill="0" autoLine="0" autoPict="0">
            <anchor moveWithCells="1">
              <from>
                <xdr:col>1</xdr:col>
                <xdr:colOff>31750</xdr:colOff>
                <xdr:row>48</xdr:row>
                <xdr:rowOff>184150</xdr:rowOff>
              </from>
              <to>
                <xdr:col>2</xdr:col>
                <xdr:colOff>69850</xdr:colOff>
                <xdr:row>50</xdr:row>
                <xdr:rowOff>19050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XFC58"/>
  <sheetViews>
    <sheetView workbookViewId="0">
      <selection activeCell="T8" sqref="T8"/>
    </sheetView>
  </sheetViews>
  <sheetFormatPr baseColWidth="10" defaultColWidth="11.453125" defaultRowHeight="12.5" x14ac:dyDescent="0.25"/>
  <cols>
    <col min="1" max="2" width="2.81640625" style="21" customWidth="1"/>
    <col min="3" max="3" width="18.54296875" style="21" customWidth="1"/>
    <col min="4" max="4" width="14.7265625" style="21" bestFit="1" customWidth="1"/>
    <col min="5" max="5" width="17.7265625" style="21" bestFit="1" customWidth="1"/>
    <col min="6" max="8" width="10.7265625" style="21" bestFit="1" customWidth="1"/>
    <col min="9" max="9" width="10.7265625" style="21" customWidth="1"/>
    <col min="10" max="10" width="11.81640625" style="21" customWidth="1"/>
    <col min="11" max="13" width="13.81640625" style="21" customWidth="1"/>
    <col min="14" max="14" width="2.81640625" style="21" customWidth="1"/>
    <col min="15" max="15" width="11.453125" style="21"/>
    <col min="16" max="16" width="20.7265625" style="21" bestFit="1" customWidth="1"/>
    <col min="17" max="17" width="20.7265625" style="21" customWidth="1"/>
    <col min="18" max="20" width="11.453125" style="21"/>
    <col min="21" max="21" width="18.54296875" style="21" bestFit="1" customWidth="1"/>
    <col min="22" max="22" width="13.453125" style="21" bestFit="1" customWidth="1"/>
    <col min="23" max="26" width="11.453125" style="21"/>
    <col min="27" max="27" width="22.26953125" style="21" bestFit="1" customWidth="1"/>
    <col min="28" max="16384" width="11.453125" style="21"/>
  </cols>
  <sheetData>
    <row r="1" spans="2:31 16383:16383" ht="13" thickBot="1" x14ac:dyDescent="0.3"/>
    <row r="2" spans="2:31 16383:16383" x14ac:dyDescent="0.25">
      <c r="B2" s="22"/>
      <c r="C2" s="23"/>
      <c r="D2" s="24" t="s">
        <v>20</v>
      </c>
      <c r="E2" s="25" t="s">
        <v>21</v>
      </c>
      <c r="F2" s="23"/>
      <c r="G2" s="23"/>
      <c r="H2" s="23"/>
      <c r="I2" s="23"/>
      <c r="J2" s="23"/>
      <c r="K2" s="142"/>
      <c r="L2" s="143"/>
      <c r="M2" s="143"/>
      <c r="N2" s="26"/>
    </row>
    <row r="3" spans="2:31 16383:16383" ht="37.5" x14ac:dyDescent="0.25">
      <c r="B3" s="27"/>
      <c r="C3" s="28" t="s">
        <v>22</v>
      </c>
      <c r="D3" s="63">
        <v>5000000</v>
      </c>
      <c r="E3" s="29" t="s">
        <v>23</v>
      </c>
      <c r="F3" s="30" t="s">
        <v>24</v>
      </c>
      <c r="G3" s="30" t="s">
        <v>25</v>
      </c>
      <c r="H3" s="30" t="s">
        <v>26</v>
      </c>
      <c r="I3" s="70" t="s">
        <v>84</v>
      </c>
      <c r="J3" s="31" t="s">
        <v>27</v>
      </c>
      <c r="K3" s="32" t="s">
        <v>28</v>
      </c>
      <c r="L3" s="32" t="s">
        <v>29</v>
      </c>
      <c r="M3" s="32" t="s">
        <v>30</v>
      </c>
      <c r="N3" s="33"/>
      <c r="P3" s="144" t="s">
        <v>31</v>
      </c>
      <c r="Q3" s="145"/>
      <c r="S3" s="89" t="s">
        <v>100</v>
      </c>
      <c r="T3" s="89" t="s">
        <v>2</v>
      </c>
      <c r="U3" s="89" t="s">
        <v>9</v>
      </c>
      <c r="V3" s="89" t="s">
        <v>33</v>
      </c>
      <c r="W3" s="89" t="s">
        <v>35</v>
      </c>
      <c r="X3" s="89" t="s">
        <v>37</v>
      </c>
      <c r="Y3" s="89" t="s">
        <v>104</v>
      </c>
      <c r="Z3" s="89" t="s">
        <v>28</v>
      </c>
      <c r="AA3" s="89" t="s">
        <v>52</v>
      </c>
      <c r="AB3" s="89" t="s">
        <v>54</v>
      </c>
      <c r="AC3" s="89" t="s">
        <v>101</v>
      </c>
      <c r="AD3" s="89" t="s">
        <v>102</v>
      </c>
      <c r="AE3" s="89" t="s">
        <v>103</v>
      </c>
      <c r="XFC3" s="89" t="s">
        <v>106</v>
      </c>
    </row>
    <row r="4" spans="2:31 16383:16383" ht="15" customHeight="1" x14ac:dyDescent="0.25">
      <c r="B4" s="27"/>
      <c r="C4" s="34" t="s">
        <v>32</v>
      </c>
      <c r="D4" s="35">
        <f>D3-SUM(D5:D44)</f>
        <v>5000000</v>
      </c>
      <c r="E4" s="90"/>
      <c r="F4" s="35">
        <f>MIN(D4,1000000)</f>
        <v>1000000</v>
      </c>
      <c r="G4" s="35">
        <f>IF(AND(D4&gt;1000000,E4=""),D4-1000000,0)</f>
        <v>4000000</v>
      </c>
      <c r="H4" s="35">
        <f t="shared" ref="H4:H44" si="0">IF(AND(E4="x",D4&gt;1000000),D4-1000000,0)</f>
        <v>0</v>
      </c>
      <c r="I4" s="35"/>
      <c r="J4" s="35"/>
      <c r="K4" s="65"/>
      <c r="L4" s="66" t="b">
        <v>1</v>
      </c>
      <c r="M4" s="65"/>
      <c r="N4" s="33"/>
      <c r="P4" s="30" t="s">
        <v>33</v>
      </c>
      <c r="Q4" s="39">
        <f>SUM(F45:H45)</f>
        <v>5000000</v>
      </c>
      <c r="S4" s="21" t="b">
        <v>0</v>
      </c>
      <c r="T4" s="21">
        <f>Formular!$B$12</f>
        <v>0</v>
      </c>
      <c r="U4" s="21">
        <f>Formular!$B$18</f>
        <v>0</v>
      </c>
      <c r="V4" s="42">
        <f>F45</f>
        <v>1000000</v>
      </c>
      <c r="W4" s="42">
        <f t="shared" ref="W4:X4" si="1">G45</f>
        <v>4000000</v>
      </c>
      <c r="X4" s="42">
        <f t="shared" si="1"/>
        <v>0</v>
      </c>
      <c r="Y4" s="42">
        <f>J45</f>
        <v>0</v>
      </c>
      <c r="Z4" s="42">
        <f t="shared" ref="Z4:AB4" si="2">K45</f>
        <v>0</v>
      </c>
      <c r="AA4" s="42">
        <f t="shared" si="2"/>
        <v>5000000</v>
      </c>
      <c r="AB4" s="42">
        <f t="shared" si="2"/>
        <v>0</v>
      </c>
      <c r="AC4" s="42">
        <f>Q4</f>
        <v>5000000</v>
      </c>
      <c r="AD4" s="42">
        <f>Q5</f>
        <v>0</v>
      </c>
      <c r="AE4" s="21">
        <v>1</v>
      </c>
    </row>
    <row r="5" spans="2:31 16383:16383" ht="15" customHeight="1" x14ac:dyDescent="0.25">
      <c r="B5" s="27"/>
      <c r="C5" s="34" t="s">
        <v>34</v>
      </c>
      <c r="D5" s="68">
        <f>Formular!E37</f>
        <v>0</v>
      </c>
      <c r="E5" s="68"/>
      <c r="F5" s="35">
        <f>IF(I5=FALSE,D5,MIN(D5,1000000))</f>
        <v>0</v>
      </c>
      <c r="G5" s="35">
        <f>IF(AND(D5&gt;1000000,E5="",I5=TRUE),D5-1000000,0)</f>
        <v>0</v>
      </c>
      <c r="H5" s="35">
        <f>IF(AND(E5=TRUE,D5&gt;1000000,I5=TRUE),D5-1000000,0)</f>
        <v>0</v>
      </c>
      <c r="I5" s="35" t="b">
        <v>0</v>
      </c>
      <c r="J5" s="67" t="b">
        <v>0</v>
      </c>
      <c r="K5" s="69" t="b">
        <v>0</v>
      </c>
      <c r="L5" s="69" t="b">
        <v>0</v>
      </c>
      <c r="M5" s="69" t="b">
        <v>0</v>
      </c>
      <c r="N5" s="33"/>
      <c r="P5" s="40" t="s">
        <v>35</v>
      </c>
      <c r="Q5" s="39"/>
    </row>
    <row r="6" spans="2:31 16383:16383" ht="15" customHeight="1" x14ac:dyDescent="0.25">
      <c r="B6" s="27"/>
      <c r="C6" s="34" t="s">
        <v>36</v>
      </c>
      <c r="D6" s="68">
        <f>Formular!E38</f>
        <v>0</v>
      </c>
      <c r="E6" s="68"/>
      <c r="F6" s="35">
        <f t="shared" ref="F6:F34" si="3">IF(I6=FALSE,D6,MIN(D6,1000000))</f>
        <v>0</v>
      </c>
      <c r="G6" s="35">
        <f t="shared" ref="G6:G34" si="4">IF(AND(D6&gt;1000000,E6="",I6=TRUE),D6-1000000,0)</f>
        <v>0</v>
      </c>
      <c r="H6" s="35">
        <f t="shared" ref="H6:H34" si="5">IF(AND(E6=TRUE,D6&gt;1000000,I6=TRUE),D6-1000000,0)</f>
        <v>0</v>
      </c>
      <c r="I6" s="35" t="b">
        <v>0</v>
      </c>
      <c r="J6" s="67" t="b">
        <v>0</v>
      </c>
      <c r="K6" s="69" t="b">
        <v>0</v>
      </c>
      <c r="L6" s="69" t="b">
        <v>0</v>
      </c>
      <c r="M6" s="69" t="b">
        <v>0</v>
      </c>
      <c r="N6" s="33"/>
      <c r="P6" s="40" t="s">
        <v>37</v>
      </c>
      <c r="Q6" s="39"/>
    </row>
    <row r="7" spans="2:31 16383:16383" ht="15" customHeight="1" x14ac:dyDescent="0.25">
      <c r="B7" s="27"/>
      <c r="C7" s="34" t="s">
        <v>38</v>
      </c>
      <c r="D7" s="68">
        <f>Formular!E39</f>
        <v>0</v>
      </c>
      <c r="E7" s="91"/>
      <c r="F7" s="35">
        <f t="shared" si="3"/>
        <v>0</v>
      </c>
      <c r="G7" s="35">
        <f t="shared" si="4"/>
        <v>0</v>
      </c>
      <c r="H7" s="35">
        <f t="shared" si="5"/>
        <v>0</v>
      </c>
      <c r="I7" s="35" t="b">
        <v>0</v>
      </c>
      <c r="J7" s="67" t="b">
        <v>0</v>
      </c>
      <c r="K7" s="69" t="b">
        <v>0</v>
      </c>
      <c r="L7" s="69" t="b">
        <v>0</v>
      </c>
      <c r="M7" s="69" t="b">
        <v>0</v>
      </c>
      <c r="N7" s="33"/>
      <c r="P7" s="41"/>
      <c r="Q7" s="42"/>
    </row>
    <row r="8" spans="2:31 16383:16383" ht="15" customHeight="1" x14ac:dyDescent="0.25">
      <c r="B8" s="27"/>
      <c r="C8" s="34" t="s">
        <v>39</v>
      </c>
      <c r="D8" s="68">
        <f>Formular!E40</f>
        <v>0</v>
      </c>
      <c r="E8" s="68"/>
      <c r="F8" s="35">
        <f t="shared" si="3"/>
        <v>0</v>
      </c>
      <c r="G8" s="35">
        <f t="shared" si="4"/>
        <v>0</v>
      </c>
      <c r="H8" s="35">
        <f t="shared" si="5"/>
        <v>0</v>
      </c>
      <c r="I8" s="35" t="b">
        <v>0</v>
      </c>
      <c r="J8" s="67" t="b">
        <v>0</v>
      </c>
      <c r="K8" s="69" t="b">
        <v>0</v>
      </c>
      <c r="L8" s="69" t="b">
        <v>0</v>
      </c>
      <c r="M8" s="69" t="b">
        <v>0</v>
      </c>
      <c r="N8" s="33"/>
      <c r="P8" s="146" t="s">
        <v>40</v>
      </c>
      <c r="Q8" s="147"/>
    </row>
    <row r="9" spans="2:31 16383:16383" ht="15" customHeight="1" x14ac:dyDescent="0.25">
      <c r="B9" s="27"/>
      <c r="C9" s="34" t="s">
        <v>41</v>
      </c>
      <c r="D9" s="68">
        <f>Formular!E41</f>
        <v>0</v>
      </c>
      <c r="E9" s="68"/>
      <c r="F9" s="35">
        <f t="shared" si="3"/>
        <v>0</v>
      </c>
      <c r="G9" s="35">
        <f t="shared" si="4"/>
        <v>0</v>
      </c>
      <c r="H9" s="35">
        <f t="shared" si="5"/>
        <v>0</v>
      </c>
      <c r="I9" s="35" t="b">
        <v>0</v>
      </c>
      <c r="J9" s="67" t="b">
        <v>0</v>
      </c>
      <c r="K9" s="69" t="b">
        <v>0</v>
      </c>
      <c r="L9" s="69" t="b">
        <v>0</v>
      </c>
      <c r="M9" s="69" t="b">
        <v>0</v>
      </c>
      <c r="N9" s="33"/>
      <c r="P9" s="148"/>
      <c r="Q9" s="149"/>
    </row>
    <row r="10" spans="2:31 16383:16383" ht="15" customHeight="1" x14ac:dyDescent="0.25">
      <c r="B10" s="27"/>
      <c r="C10" s="34" t="s">
        <v>42</v>
      </c>
      <c r="D10" s="68">
        <f>Formular!E42</f>
        <v>0</v>
      </c>
      <c r="E10" s="68"/>
      <c r="F10" s="35">
        <f t="shared" si="3"/>
        <v>0</v>
      </c>
      <c r="G10" s="35">
        <f t="shared" si="4"/>
        <v>0</v>
      </c>
      <c r="H10" s="35">
        <f t="shared" si="5"/>
        <v>0</v>
      </c>
      <c r="I10" s="35" t="b">
        <v>0</v>
      </c>
      <c r="J10" s="67" t="b">
        <v>0</v>
      </c>
      <c r="K10" s="69" t="b">
        <v>0</v>
      </c>
      <c r="L10" s="69" t="b">
        <v>0</v>
      </c>
      <c r="M10" s="69" t="b">
        <v>0</v>
      </c>
      <c r="N10" s="33"/>
      <c r="P10" s="30" t="s">
        <v>33</v>
      </c>
      <c r="Q10" s="39">
        <f>F45</f>
        <v>1000000</v>
      </c>
    </row>
    <row r="11" spans="2:31 16383:16383" ht="15" customHeight="1" x14ac:dyDescent="0.25">
      <c r="B11" s="27"/>
      <c r="C11" s="34" t="s">
        <v>43</v>
      </c>
      <c r="D11" s="68">
        <f>Formular!E43</f>
        <v>0</v>
      </c>
      <c r="E11" s="68"/>
      <c r="F11" s="35">
        <f t="shared" si="3"/>
        <v>0</v>
      </c>
      <c r="G11" s="35">
        <f t="shared" si="4"/>
        <v>0</v>
      </c>
      <c r="H11" s="35">
        <f t="shared" si="5"/>
        <v>0</v>
      </c>
      <c r="I11" s="35" t="b">
        <v>0</v>
      </c>
      <c r="J11" s="67" t="b">
        <v>0</v>
      </c>
      <c r="K11" s="69" t="b">
        <v>0</v>
      </c>
      <c r="L11" s="69" t="b">
        <v>0</v>
      </c>
      <c r="M11" s="69" t="b">
        <v>0</v>
      </c>
      <c r="N11" s="33"/>
      <c r="P11" s="30" t="s">
        <v>35</v>
      </c>
      <c r="Q11" s="39">
        <f>IF(G45&gt;0,G45,"")</f>
        <v>4000000</v>
      </c>
    </row>
    <row r="12" spans="2:31 16383:16383" ht="15" customHeight="1" x14ac:dyDescent="0.25">
      <c r="B12" s="27"/>
      <c r="C12" s="34" t="s">
        <v>44</v>
      </c>
      <c r="D12" s="68">
        <f>Formular!E44</f>
        <v>0</v>
      </c>
      <c r="E12" s="68"/>
      <c r="F12" s="35">
        <f t="shared" si="3"/>
        <v>0</v>
      </c>
      <c r="G12" s="35">
        <f t="shared" si="4"/>
        <v>0</v>
      </c>
      <c r="H12" s="35">
        <f t="shared" si="5"/>
        <v>0</v>
      </c>
      <c r="I12" s="35" t="b">
        <v>0</v>
      </c>
      <c r="J12" s="67" t="b">
        <v>0</v>
      </c>
      <c r="K12" s="69" t="b">
        <v>0</v>
      </c>
      <c r="L12" s="69" t="b">
        <v>0</v>
      </c>
      <c r="M12" s="69" t="b">
        <v>0</v>
      </c>
      <c r="N12" s="33"/>
      <c r="P12" s="30" t="s">
        <v>37</v>
      </c>
      <c r="Q12" s="39" t="str">
        <f>IF(H45&gt;0,H45,"")</f>
        <v/>
      </c>
    </row>
    <row r="13" spans="2:31 16383:16383" ht="15" customHeight="1" x14ac:dyDescent="0.25">
      <c r="B13" s="27"/>
      <c r="C13" s="34" t="s">
        <v>45</v>
      </c>
      <c r="D13" s="68">
        <f>Formular!E45</f>
        <v>0</v>
      </c>
      <c r="E13" s="68"/>
      <c r="F13" s="35">
        <f t="shared" si="3"/>
        <v>0</v>
      </c>
      <c r="G13" s="35">
        <f t="shared" si="4"/>
        <v>0</v>
      </c>
      <c r="H13" s="35">
        <f t="shared" si="5"/>
        <v>0</v>
      </c>
      <c r="I13" s="35" t="b">
        <v>0</v>
      </c>
      <c r="J13" s="67" t="b">
        <v>0</v>
      </c>
      <c r="K13" s="69" t="b">
        <v>0</v>
      </c>
      <c r="L13" s="69" t="b">
        <v>0</v>
      </c>
      <c r="M13" s="69" t="b">
        <v>0</v>
      </c>
      <c r="N13" s="33"/>
      <c r="P13" s="41"/>
      <c r="Q13" s="42"/>
    </row>
    <row r="14" spans="2:31 16383:16383" ht="15" customHeight="1" x14ac:dyDescent="0.25">
      <c r="B14" s="27"/>
      <c r="C14" s="34" t="s">
        <v>46</v>
      </c>
      <c r="D14" s="68">
        <f>Formular!E46</f>
        <v>0</v>
      </c>
      <c r="E14" s="68"/>
      <c r="F14" s="35">
        <f t="shared" si="3"/>
        <v>0</v>
      </c>
      <c r="G14" s="35">
        <f t="shared" si="4"/>
        <v>0</v>
      </c>
      <c r="H14" s="35">
        <f t="shared" si="5"/>
        <v>0</v>
      </c>
      <c r="I14" s="35" t="b">
        <v>0</v>
      </c>
      <c r="J14" s="67" t="b">
        <v>0</v>
      </c>
      <c r="K14" s="69" t="b">
        <v>0</v>
      </c>
      <c r="L14" s="69" t="b">
        <v>0</v>
      </c>
      <c r="M14" s="69" t="b">
        <v>0</v>
      </c>
      <c r="N14" s="33"/>
      <c r="P14" s="150" t="s">
        <v>47</v>
      </c>
      <c r="Q14" s="151"/>
    </row>
    <row r="15" spans="2:31 16383:16383" ht="15" customHeight="1" x14ac:dyDescent="0.25">
      <c r="B15" s="27"/>
      <c r="C15" s="34" t="s">
        <v>48</v>
      </c>
      <c r="D15" s="36">
        <v>0</v>
      </c>
      <c r="E15" s="36"/>
      <c r="F15" s="35">
        <f t="shared" si="3"/>
        <v>0</v>
      </c>
      <c r="G15" s="35">
        <f t="shared" si="4"/>
        <v>0</v>
      </c>
      <c r="H15" s="35">
        <f t="shared" si="5"/>
        <v>0</v>
      </c>
      <c r="I15" s="35"/>
      <c r="J15" s="37"/>
      <c r="K15" s="38"/>
      <c r="L15" s="38"/>
      <c r="M15" s="38"/>
      <c r="N15" s="33"/>
      <c r="P15" s="152"/>
      <c r="Q15" s="153"/>
    </row>
    <row r="16" spans="2:31 16383:16383" ht="15" customHeight="1" x14ac:dyDescent="0.25">
      <c r="B16" s="27"/>
      <c r="C16" s="34" t="s">
        <v>49</v>
      </c>
      <c r="D16" s="36">
        <v>0</v>
      </c>
      <c r="E16" s="36"/>
      <c r="F16" s="35">
        <f t="shared" si="3"/>
        <v>0</v>
      </c>
      <c r="G16" s="35">
        <f t="shared" si="4"/>
        <v>0</v>
      </c>
      <c r="H16" s="35">
        <f t="shared" si="5"/>
        <v>0</v>
      </c>
      <c r="I16" s="35"/>
      <c r="J16" s="37"/>
      <c r="K16" s="38"/>
      <c r="L16" s="38"/>
      <c r="M16" s="38"/>
      <c r="N16" s="33"/>
      <c r="P16" s="31" t="s">
        <v>28</v>
      </c>
      <c r="Q16" s="39" t="str">
        <f>IF(K45&gt;0,K45,"")</f>
        <v/>
      </c>
    </row>
    <row r="17" spans="2:17" ht="15" customHeight="1" x14ac:dyDescent="0.25">
      <c r="B17" s="27"/>
      <c r="C17" s="34" t="s">
        <v>50</v>
      </c>
      <c r="D17" s="36">
        <v>0</v>
      </c>
      <c r="E17" s="36"/>
      <c r="F17" s="35">
        <f t="shared" si="3"/>
        <v>0</v>
      </c>
      <c r="G17" s="35">
        <f t="shared" si="4"/>
        <v>0</v>
      </c>
      <c r="H17" s="35">
        <f t="shared" si="5"/>
        <v>0</v>
      </c>
      <c r="I17" s="35"/>
      <c r="J17" s="37"/>
      <c r="K17" s="38"/>
      <c r="L17" s="38"/>
      <c r="M17" s="38"/>
      <c r="N17" s="33"/>
      <c r="P17" s="31" t="s">
        <v>52</v>
      </c>
      <c r="Q17" s="39">
        <f>IF(L45&gt;0,L45+J45,"")</f>
        <v>5000000</v>
      </c>
    </row>
    <row r="18" spans="2:17" ht="15" customHeight="1" x14ac:dyDescent="0.25">
      <c r="B18" s="27"/>
      <c r="C18" s="34" t="s">
        <v>51</v>
      </c>
      <c r="D18" s="36">
        <v>0</v>
      </c>
      <c r="E18" s="36"/>
      <c r="F18" s="35">
        <f t="shared" si="3"/>
        <v>0</v>
      </c>
      <c r="G18" s="35">
        <f t="shared" si="4"/>
        <v>0</v>
      </c>
      <c r="H18" s="35">
        <f t="shared" si="5"/>
        <v>0</v>
      </c>
      <c r="I18" s="35"/>
      <c r="J18" s="37"/>
      <c r="K18" s="38"/>
      <c r="L18" s="38"/>
      <c r="M18" s="38"/>
      <c r="N18" s="33"/>
      <c r="P18" s="31" t="s">
        <v>54</v>
      </c>
      <c r="Q18" s="39" t="str">
        <f>IF(M45&gt;0,M45,"")</f>
        <v/>
      </c>
    </row>
    <row r="19" spans="2:17" ht="15" customHeight="1" thickBot="1" x14ac:dyDescent="0.3">
      <c r="B19" s="27"/>
      <c r="C19" s="34" t="s">
        <v>53</v>
      </c>
      <c r="D19" s="36">
        <v>0</v>
      </c>
      <c r="E19" s="36"/>
      <c r="F19" s="35">
        <f t="shared" si="3"/>
        <v>0</v>
      </c>
      <c r="G19" s="35">
        <f t="shared" si="4"/>
        <v>0</v>
      </c>
      <c r="H19" s="35">
        <f t="shared" si="5"/>
        <v>0</v>
      </c>
      <c r="I19" s="35"/>
      <c r="J19" s="37"/>
      <c r="K19" s="38"/>
      <c r="L19" s="38"/>
      <c r="M19" s="38"/>
      <c r="N19" s="33"/>
    </row>
    <row r="20" spans="2:17" ht="15" customHeight="1" x14ac:dyDescent="0.25">
      <c r="B20" s="27"/>
      <c r="C20" s="34" t="s">
        <v>55</v>
      </c>
      <c r="D20" s="36">
        <v>0</v>
      </c>
      <c r="E20" s="36"/>
      <c r="F20" s="35">
        <f t="shared" si="3"/>
        <v>0</v>
      </c>
      <c r="G20" s="35">
        <f t="shared" si="4"/>
        <v>0</v>
      </c>
      <c r="H20" s="35">
        <f t="shared" si="5"/>
        <v>0</v>
      </c>
      <c r="I20" s="35"/>
      <c r="J20" s="37"/>
      <c r="K20" s="38"/>
      <c r="L20" s="38"/>
      <c r="M20" s="38"/>
      <c r="N20" s="33"/>
      <c r="P20" s="71" t="s">
        <v>85</v>
      </c>
      <c r="Q20" s="26">
        <f>Formular!B18</f>
        <v>0</v>
      </c>
    </row>
    <row r="21" spans="2:17" ht="15" customHeight="1" x14ac:dyDescent="0.25">
      <c r="B21" s="27"/>
      <c r="C21" s="34" t="s">
        <v>56</v>
      </c>
      <c r="D21" s="36">
        <v>0</v>
      </c>
      <c r="E21" s="36"/>
      <c r="F21" s="35">
        <f t="shared" si="3"/>
        <v>0</v>
      </c>
      <c r="G21" s="35">
        <f t="shared" si="4"/>
        <v>0</v>
      </c>
      <c r="H21" s="35">
        <f t="shared" si="5"/>
        <v>0</v>
      </c>
      <c r="I21" s="35"/>
      <c r="J21" s="37"/>
      <c r="K21" s="38"/>
      <c r="L21" s="38"/>
      <c r="M21" s="38"/>
      <c r="N21" s="33"/>
      <c r="P21" s="43"/>
      <c r="Q21" s="44"/>
    </row>
    <row r="22" spans="2:17" ht="15" customHeight="1" x14ac:dyDescent="0.25">
      <c r="B22" s="27"/>
      <c r="C22" s="34" t="s">
        <v>57</v>
      </c>
      <c r="D22" s="36">
        <v>0</v>
      </c>
      <c r="E22" s="36"/>
      <c r="F22" s="35">
        <f t="shared" si="3"/>
        <v>0</v>
      </c>
      <c r="G22" s="35">
        <f t="shared" si="4"/>
        <v>0</v>
      </c>
      <c r="H22" s="35">
        <f t="shared" si="5"/>
        <v>0</v>
      </c>
      <c r="I22" s="35"/>
      <c r="J22" s="37"/>
      <c r="K22" s="38"/>
      <c r="L22" s="38"/>
      <c r="M22" s="38"/>
      <c r="N22" s="33"/>
      <c r="P22" s="45" t="s">
        <v>2</v>
      </c>
      <c r="Q22" s="33">
        <f>Formular!B12</f>
        <v>0</v>
      </c>
    </row>
    <row r="23" spans="2:17" ht="15" customHeight="1" x14ac:dyDescent="0.25">
      <c r="B23" s="27"/>
      <c r="C23" s="34" t="s">
        <v>58</v>
      </c>
      <c r="D23" s="36">
        <v>0</v>
      </c>
      <c r="E23" s="36"/>
      <c r="F23" s="35">
        <f t="shared" si="3"/>
        <v>0</v>
      </c>
      <c r="G23" s="35">
        <f t="shared" si="4"/>
        <v>0</v>
      </c>
      <c r="H23" s="35">
        <f t="shared" si="5"/>
        <v>0</v>
      </c>
      <c r="I23" s="35"/>
      <c r="J23" s="37"/>
      <c r="K23" s="38"/>
      <c r="L23" s="38"/>
      <c r="M23" s="38"/>
      <c r="N23" s="33"/>
      <c r="P23" s="43"/>
      <c r="Q23" s="44"/>
    </row>
    <row r="24" spans="2:17" ht="15" customHeight="1" x14ac:dyDescent="0.25">
      <c r="B24" s="27"/>
      <c r="C24" s="34" t="s">
        <v>59</v>
      </c>
      <c r="D24" s="36">
        <v>0</v>
      </c>
      <c r="E24" s="36"/>
      <c r="F24" s="35">
        <f t="shared" si="3"/>
        <v>0</v>
      </c>
      <c r="G24" s="35">
        <f t="shared" si="4"/>
        <v>0</v>
      </c>
      <c r="H24" s="35">
        <f t="shared" si="5"/>
        <v>0</v>
      </c>
      <c r="I24" s="35"/>
      <c r="J24" s="37"/>
      <c r="K24" s="38"/>
      <c r="L24" s="38"/>
      <c r="M24" s="38"/>
      <c r="N24" s="33"/>
      <c r="P24" s="45" t="s">
        <v>61</v>
      </c>
      <c r="Q24" s="33">
        <v>2023</v>
      </c>
    </row>
    <row r="25" spans="2:17" ht="15" customHeight="1" x14ac:dyDescent="0.25">
      <c r="B25" s="27"/>
      <c r="C25" s="34" t="s">
        <v>60</v>
      </c>
      <c r="D25" s="36">
        <v>0</v>
      </c>
      <c r="E25" s="36"/>
      <c r="F25" s="35">
        <f t="shared" si="3"/>
        <v>0</v>
      </c>
      <c r="G25" s="35">
        <f t="shared" si="4"/>
        <v>0</v>
      </c>
      <c r="H25" s="35">
        <f t="shared" si="5"/>
        <v>0</v>
      </c>
      <c r="I25" s="35"/>
      <c r="J25" s="37"/>
      <c r="K25" s="38"/>
      <c r="L25" s="38"/>
      <c r="M25" s="38"/>
      <c r="N25" s="33"/>
      <c r="P25" s="43"/>
      <c r="Q25" s="44"/>
    </row>
    <row r="26" spans="2:17" ht="15" customHeight="1" x14ac:dyDescent="0.25">
      <c r="B26" s="27"/>
      <c r="C26" s="34" t="s">
        <v>62</v>
      </c>
      <c r="D26" s="36">
        <v>0</v>
      </c>
      <c r="E26" s="36"/>
      <c r="F26" s="35">
        <f t="shared" si="3"/>
        <v>0</v>
      </c>
      <c r="G26" s="35">
        <f t="shared" si="4"/>
        <v>0</v>
      </c>
      <c r="H26" s="35">
        <f t="shared" si="5"/>
        <v>0</v>
      </c>
      <c r="I26" s="35"/>
      <c r="J26" s="37"/>
      <c r="K26" s="38"/>
      <c r="L26" s="38"/>
      <c r="M26" s="38"/>
      <c r="N26" s="33"/>
      <c r="P26" s="45" t="s">
        <v>64</v>
      </c>
      <c r="Q26" s="33"/>
    </row>
    <row r="27" spans="2:17" ht="15" customHeight="1" x14ac:dyDescent="0.25">
      <c r="B27" s="27"/>
      <c r="C27" s="34" t="s">
        <v>63</v>
      </c>
      <c r="D27" s="36">
        <v>0</v>
      </c>
      <c r="E27" s="36"/>
      <c r="F27" s="35">
        <f t="shared" si="3"/>
        <v>0</v>
      </c>
      <c r="G27" s="35">
        <f t="shared" si="4"/>
        <v>0</v>
      </c>
      <c r="H27" s="35">
        <f t="shared" si="5"/>
        <v>0</v>
      </c>
      <c r="I27" s="35"/>
      <c r="J27" s="37"/>
      <c r="K27" s="38"/>
      <c r="L27" s="38"/>
      <c r="M27" s="38"/>
      <c r="N27" s="33"/>
      <c r="P27" s="154"/>
      <c r="Q27" s="155"/>
    </row>
    <row r="28" spans="2:17" ht="15" customHeight="1" x14ac:dyDescent="0.25">
      <c r="B28" s="27"/>
      <c r="C28" s="34" t="s">
        <v>65</v>
      </c>
      <c r="D28" s="36">
        <v>0</v>
      </c>
      <c r="E28" s="36"/>
      <c r="F28" s="35">
        <f t="shared" si="3"/>
        <v>0</v>
      </c>
      <c r="G28" s="35">
        <f t="shared" si="4"/>
        <v>0</v>
      </c>
      <c r="H28" s="35">
        <f t="shared" si="5"/>
        <v>0</v>
      </c>
      <c r="I28" s="35"/>
      <c r="J28" s="37"/>
      <c r="K28" s="38"/>
      <c r="L28" s="38"/>
      <c r="M28" s="38"/>
      <c r="N28" s="33"/>
      <c r="P28" s="154"/>
      <c r="Q28" s="155"/>
    </row>
    <row r="29" spans="2:17" ht="15" customHeight="1" x14ac:dyDescent="0.25">
      <c r="B29" s="27"/>
      <c r="C29" s="34" t="s">
        <v>66</v>
      </c>
      <c r="D29" s="36">
        <v>0</v>
      </c>
      <c r="E29" s="36"/>
      <c r="F29" s="35">
        <f t="shared" si="3"/>
        <v>0</v>
      </c>
      <c r="G29" s="35">
        <f t="shared" si="4"/>
        <v>0</v>
      </c>
      <c r="H29" s="35">
        <f t="shared" si="5"/>
        <v>0</v>
      </c>
      <c r="I29" s="35"/>
      <c r="J29" s="37"/>
      <c r="K29" s="38"/>
      <c r="L29" s="38"/>
      <c r="M29" s="38"/>
      <c r="N29" s="33"/>
      <c r="P29" s="154"/>
      <c r="Q29" s="155"/>
    </row>
    <row r="30" spans="2:17" ht="15" customHeight="1" thickBot="1" x14ac:dyDescent="0.3">
      <c r="B30" s="27"/>
      <c r="C30" s="34" t="s">
        <v>67</v>
      </c>
      <c r="D30" s="36">
        <v>0</v>
      </c>
      <c r="E30" s="36"/>
      <c r="F30" s="35">
        <f t="shared" si="3"/>
        <v>0</v>
      </c>
      <c r="G30" s="35">
        <f t="shared" si="4"/>
        <v>0</v>
      </c>
      <c r="H30" s="35">
        <f t="shared" si="5"/>
        <v>0</v>
      </c>
      <c r="I30" s="35"/>
      <c r="J30" s="37"/>
      <c r="K30" s="38"/>
      <c r="L30" s="38"/>
      <c r="M30" s="38"/>
      <c r="N30" s="33"/>
      <c r="P30" s="156"/>
      <c r="Q30" s="157"/>
    </row>
    <row r="31" spans="2:17" ht="15" customHeight="1" x14ac:dyDescent="0.25">
      <c r="B31" s="27"/>
      <c r="C31" s="34" t="s">
        <v>68</v>
      </c>
      <c r="D31" s="36">
        <v>0</v>
      </c>
      <c r="E31" s="36"/>
      <c r="F31" s="35">
        <f t="shared" si="3"/>
        <v>0</v>
      </c>
      <c r="G31" s="35">
        <f t="shared" si="4"/>
        <v>0</v>
      </c>
      <c r="H31" s="35">
        <f t="shared" si="5"/>
        <v>0</v>
      </c>
      <c r="I31" s="35"/>
      <c r="J31" s="37"/>
      <c r="K31" s="38"/>
      <c r="L31" s="38"/>
      <c r="M31" s="38"/>
      <c r="N31" s="33"/>
    </row>
    <row r="32" spans="2:17" ht="15" customHeight="1" x14ac:dyDescent="0.25">
      <c r="B32" s="27"/>
      <c r="C32" s="34" t="s">
        <v>69</v>
      </c>
      <c r="D32" s="36">
        <v>0</v>
      </c>
      <c r="E32" s="36"/>
      <c r="F32" s="35">
        <f t="shared" si="3"/>
        <v>0</v>
      </c>
      <c r="G32" s="35">
        <f t="shared" si="4"/>
        <v>0</v>
      </c>
      <c r="H32" s="35">
        <f t="shared" si="5"/>
        <v>0</v>
      </c>
      <c r="I32" s="35"/>
      <c r="J32" s="37"/>
      <c r="K32" s="38"/>
      <c r="L32" s="38"/>
      <c r="M32" s="38"/>
      <c r="N32" s="33"/>
    </row>
    <row r="33" spans="2:14" ht="15" customHeight="1" x14ac:dyDescent="0.25">
      <c r="B33" s="27"/>
      <c r="C33" s="34" t="s">
        <v>70</v>
      </c>
      <c r="D33" s="36">
        <v>0</v>
      </c>
      <c r="E33" s="36"/>
      <c r="F33" s="35">
        <f t="shared" si="3"/>
        <v>0</v>
      </c>
      <c r="G33" s="35">
        <f t="shared" si="4"/>
        <v>0</v>
      </c>
      <c r="H33" s="35">
        <f t="shared" si="5"/>
        <v>0</v>
      </c>
      <c r="I33" s="35"/>
      <c r="J33" s="37"/>
      <c r="K33" s="38"/>
      <c r="L33" s="38"/>
      <c r="M33" s="38"/>
      <c r="N33" s="33"/>
    </row>
    <row r="34" spans="2:14" ht="15" customHeight="1" x14ac:dyDescent="0.25">
      <c r="B34" s="27"/>
      <c r="C34" s="34" t="s">
        <v>71</v>
      </c>
      <c r="D34" s="36">
        <v>0</v>
      </c>
      <c r="E34" s="36"/>
      <c r="F34" s="35">
        <f t="shared" si="3"/>
        <v>0</v>
      </c>
      <c r="G34" s="35">
        <f t="shared" si="4"/>
        <v>0</v>
      </c>
      <c r="H34" s="35">
        <f t="shared" si="5"/>
        <v>0</v>
      </c>
      <c r="I34" s="35"/>
      <c r="J34" s="37"/>
      <c r="K34" s="38"/>
      <c r="L34" s="38"/>
      <c r="M34" s="38"/>
      <c r="N34" s="33"/>
    </row>
    <row r="35" spans="2:14" ht="15" hidden="1" customHeight="1" x14ac:dyDescent="0.25">
      <c r="B35" s="27"/>
      <c r="C35" s="34" t="s">
        <v>72</v>
      </c>
      <c r="D35" s="36">
        <v>0</v>
      </c>
      <c r="E35" s="36"/>
      <c r="F35" s="35">
        <f t="shared" ref="F35:F44" si="6">MIN(D35,1000000)</f>
        <v>0</v>
      </c>
      <c r="G35" s="35">
        <f t="shared" ref="G35:G44" si="7">IF(AND(D35&gt;1000000,E35=""),D35-1000000,0)</f>
        <v>0</v>
      </c>
      <c r="H35" s="35">
        <f t="shared" si="0"/>
        <v>0</v>
      </c>
      <c r="I35" s="35"/>
      <c r="J35" s="35"/>
      <c r="K35" s="38"/>
      <c r="L35" s="38"/>
      <c r="M35" s="38"/>
      <c r="N35" s="33"/>
    </row>
    <row r="36" spans="2:14" ht="15" hidden="1" customHeight="1" x14ac:dyDescent="0.25">
      <c r="B36" s="27"/>
      <c r="C36" s="34" t="s">
        <v>73</v>
      </c>
      <c r="D36" s="36">
        <v>0</v>
      </c>
      <c r="E36" s="36"/>
      <c r="F36" s="35">
        <f t="shared" si="6"/>
        <v>0</v>
      </c>
      <c r="G36" s="35">
        <f t="shared" si="7"/>
        <v>0</v>
      </c>
      <c r="H36" s="35">
        <f t="shared" si="0"/>
        <v>0</v>
      </c>
      <c r="I36" s="35"/>
      <c r="J36" s="35"/>
      <c r="K36" s="38"/>
      <c r="L36" s="38"/>
      <c r="M36" s="38"/>
      <c r="N36" s="33"/>
    </row>
    <row r="37" spans="2:14" ht="15" hidden="1" customHeight="1" x14ac:dyDescent="0.25">
      <c r="B37" s="27"/>
      <c r="C37" s="34" t="s">
        <v>74</v>
      </c>
      <c r="D37" s="36">
        <v>0</v>
      </c>
      <c r="E37" s="36"/>
      <c r="F37" s="35">
        <f t="shared" si="6"/>
        <v>0</v>
      </c>
      <c r="G37" s="35">
        <f t="shared" si="7"/>
        <v>0</v>
      </c>
      <c r="H37" s="35">
        <f t="shared" si="0"/>
        <v>0</v>
      </c>
      <c r="I37" s="35"/>
      <c r="J37" s="35"/>
      <c r="K37" s="38"/>
      <c r="L37" s="38"/>
      <c r="M37" s="38"/>
      <c r="N37" s="33"/>
    </row>
    <row r="38" spans="2:14" ht="15" hidden="1" customHeight="1" x14ac:dyDescent="0.25">
      <c r="B38" s="27"/>
      <c r="C38" s="34" t="s">
        <v>75</v>
      </c>
      <c r="D38" s="36">
        <v>0</v>
      </c>
      <c r="E38" s="36"/>
      <c r="F38" s="35">
        <f t="shared" si="6"/>
        <v>0</v>
      </c>
      <c r="G38" s="35">
        <f t="shared" si="7"/>
        <v>0</v>
      </c>
      <c r="H38" s="35">
        <f t="shared" si="0"/>
        <v>0</v>
      </c>
      <c r="I38" s="35"/>
      <c r="J38" s="35"/>
      <c r="K38" s="38"/>
      <c r="L38" s="38"/>
      <c r="M38" s="38"/>
      <c r="N38" s="33"/>
    </row>
    <row r="39" spans="2:14" ht="15" hidden="1" customHeight="1" x14ac:dyDescent="0.25">
      <c r="B39" s="27"/>
      <c r="C39" s="34" t="s">
        <v>76</v>
      </c>
      <c r="D39" s="36">
        <v>0</v>
      </c>
      <c r="E39" s="36"/>
      <c r="F39" s="35">
        <f t="shared" si="6"/>
        <v>0</v>
      </c>
      <c r="G39" s="35">
        <f t="shared" si="7"/>
        <v>0</v>
      </c>
      <c r="H39" s="35">
        <f t="shared" si="0"/>
        <v>0</v>
      </c>
      <c r="I39" s="35"/>
      <c r="J39" s="35"/>
      <c r="K39" s="38"/>
      <c r="L39" s="38"/>
      <c r="M39" s="38"/>
      <c r="N39" s="33"/>
    </row>
    <row r="40" spans="2:14" ht="15" hidden="1" customHeight="1" x14ac:dyDescent="0.25">
      <c r="B40" s="27"/>
      <c r="C40" s="34" t="s">
        <v>77</v>
      </c>
      <c r="D40" s="36">
        <v>0</v>
      </c>
      <c r="E40" s="36"/>
      <c r="F40" s="35">
        <f t="shared" si="6"/>
        <v>0</v>
      </c>
      <c r="G40" s="35">
        <f t="shared" si="7"/>
        <v>0</v>
      </c>
      <c r="H40" s="35">
        <f t="shared" si="0"/>
        <v>0</v>
      </c>
      <c r="I40" s="35"/>
      <c r="J40" s="35"/>
      <c r="K40" s="38"/>
      <c r="L40" s="38"/>
      <c r="M40" s="38"/>
      <c r="N40" s="33"/>
    </row>
    <row r="41" spans="2:14" ht="15" hidden="1" customHeight="1" x14ac:dyDescent="0.25">
      <c r="B41" s="27"/>
      <c r="C41" s="34" t="s">
        <v>78</v>
      </c>
      <c r="D41" s="36">
        <v>0</v>
      </c>
      <c r="E41" s="36"/>
      <c r="F41" s="35">
        <f t="shared" si="6"/>
        <v>0</v>
      </c>
      <c r="G41" s="35">
        <f t="shared" si="7"/>
        <v>0</v>
      </c>
      <c r="H41" s="35">
        <f t="shared" si="0"/>
        <v>0</v>
      </c>
      <c r="I41" s="35"/>
      <c r="J41" s="35"/>
      <c r="K41" s="38"/>
      <c r="L41" s="38"/>
      <c r="M41" s="38"/>
      <c r="N41" s="33"/>
    </row>
    <row r="42" spans="2:14" ht="15" hidden="1" customHeight="1" x14ac:dyDescent="0.25">
      <c r="B42" s="27"/>
      <c r="C42" s="34" t="s">
        <v>79</v>
      </c>
      <c r="D42" s="36">
        <v>0</v>
      </c>
      <c r="E42" s="36"/>
      <c r="F42" s="35">
        <f t="shared" si="6"/>
        <v>0</v>
      </c>
      <c r="G42" s="35">
        <f t="shared" si="7"/>
        <v>0</v>
      </c>
      <c r="H42" s="35">
        <f t="shared" si="0"/>
        <v>0</v>
      </c>
      <c r="I42" s="35"/>
      <c r="J42" s="35"/>
      <c r="K42" s="38"/>
      <c r="L42" s="38"/>
      <c r="M42" s="38"/>
      <c r="N42" s="33"/>
    </row>
    <row r="43" spans="2:14" ht="15" hidden="1" customHeight="1" x14ac:dyDescent="0.25">
      <c r="B43" s="27"/>
      <c r="C43" s="34" t="s">
        <v>80</v>
      </c>
      <c r="D43" s="36">
        <v>0</v>
      </c>
      <c r="E43" s="36"/>
      <c r="F43" s="35">
        <f t="shared" si="6"/>
        <v>0</v>
      </c>
      <c r="G43" s="35">
        <f t="shared" si="7"/>
        <v>0</v>
      </c>
      <c r="H43" s="35">
        <f t="shared" si="0"/>
        <v>0</v>
      </c>
      <c r="I43" s="35"/>
      <c r="J43" s="35"/>
      <c r="K43" s="38"/>
      <c r="L43" s="38"/>
      <c r="M43" s="38"/>
      <c r="N43" s="33"/>
    </row>
    <row r="44" spans="2:14" ht="15" hidden="1" customHeight="1" x14ac:dyDescent="0.25">
      <c r="B44" s="27"/>
      <c r="C44" s="34" t="s">
        <v>81</v>
      </c>
      <c r="D44" s="36">
        <v>0</v>
      </c>
      <c r="E44" s="36"/>
      <c r="F44" s="35">
        <f t="shared" si="6"/>
        <v>0</v>
      </c>
      <c r="G44" s="35">
        <f t="shared" si="7"/>
        <v>0</v>
      </c>
      <c r="H44" s="35">
        <f t="shared" si="0"/>
        <v>0</v>
      </c>
      <c r="I44" s="35"/>
      <c r="J44" s="35"/>
      <c r="K44" s="38"/>
      <c r="L44" s="38"/>
      <c r="M44" s="38"/>
      <c r="N44" s="33"/>
    </row>
    <row r="45" spans="2:14" ht="13" x14ac:dyDescent="0.25">
      <c r="B45" s="27"/>
      <c r="C45" s="139" t="s">
        <v>82</v>
      </c>
      <c r="D45" s="140"/>
      <c r="E45" s="141"/>
      <c r="F45" s="46">
        <f>SUM(F4:F44)</f>
        <v>1000000</v>
      </c>
      <c r="G45" s="46">
        <f>SUM(G4:G44)</f>
        <v>4000000</v>
      </c>
      <c r="H45" s="46">
        <f>SUM(H4:H44)</f>
        <v>0</v>
      </c>
      <c r="I45" s="46"/>
      <c r="J45" s="47">
        <f>SUMIF(J4:J44,"WAHR",$D$4:$D$44)</f>
        <v>0</v>
      </c>
      <c r="K45" s="47">
        <f>SUMIF(K4:K44,"WAHR",$D$4:$D$44)</f>
        <v>0</v>
      </c>
      <c r="L45" s="46">
        <f>SUMIF(L4:L44,"WAHR",$D$4:$D$44)</f>
        <v>5000000</v>
      </c>
      <c r="M45" s="48">
        <f>SUMIF(M4:M44,"WAHR",$D$4:$D$44)</f>
        <v>0</v>
      </c>
      <c r="N45" s="33"/>
    </row>
    <row r="46" spans="2:14" x14ac:dyDescent="0.25">
      <c r="B46" s="27"/>
      <c r="K46" s="49"/>
      <c r="L46" s="49"/>
      <c r="M46" s="49"/>
      <c r="N46" s="33"/>
    </row>
    <row r="47" spans="2:14" ht="13" x14ac:dyDescent="0.25">
      <c r="B47" s="27"/>
      <c r="C47" s="50" t="s">
        <v>83</v>
      </c>
      <c r="D47" s="51" t="str">
        <f>IF(D3=SUM(D4:D44)," ","Summe prüfen")</f>
        <v xml:space="preserve"> </v>
      </c>
      <c r="E47" s="52"/>
      <c r="F47" s="52"/>
      <c r="G47" s="52"/>
      <c r="H47" s="53" t="str">
        <f>IF(D3=SUM(F45:H45)," ","Summe prüfen")</f>
        <v xml:space="preserve"> </v>
      </c>
      <c r="I47" s="53"/>
      <c r="J47" s="53"/>
      <c r="K47" s="52"/>
      <c r="L47" s="52"/>
      <c r="M47" s="53" t="str">
        <f>IF(D3=SUM(J45:M45)," ","Summe prüfen")</f>
        <v xml:space="preserve"> </v>
      </c>
      <c r="N47" s="33"/>
    </row>
    <row r="48" spans="2:14" ht="15" customHeight="1" thickBot="1" x14ac:dyDescent="0.35">
      <c r="B48" s="54"/>
      <c r="C48" s="55"/>
      <c r="D48" s="56"/>
      <c r="E48" s="56"/>
      <c r="F48" s="57"/>
      <c r="G48" s="57"/>
      <c r="H48" s="55"/>
      <c r="I48" s="55"/>
      <c r="J48" s="55"/>
      <c r="K48" s="55"/>
      <c r="L48" s="55"/>
      <c r="M48" s="55"/>
      <c r="N48" s="58"/>
    </row>
    <row r="49" spans="6:13" x14ac:dyDescent="0.25">
      <c r="F49" s="59"/>
      <c r="G49" s="59"/>
    </row>
    <row r="50" spans="6:13" x14ac:dyDescent="0.25">
      <c r="F50" s="59"/>
      <c r="G50" s="59"/>
    </row>
    <row r="52" spans="6:13" ht="15.5" x14ac:dyDescent="0.25">
      <c r="M52" s="60"/>
    </row>
    <row r="53" spans="6:13" ht="15.5" x14ac:dyDescent="0.25">
      <c r="M53" s="60"/>
    </row>
    <row r="54" spans="6:13" ht="15.5" x14ac:dyDescent="0.25">
      <c r="M54" s="60"/>
    </row>
    <row r="55" spans="6:13" ht="15.5" x14ac:dyDescent="0.25">
      <c r="M55" s="60"/>
    </row>
    <row r="56" spans="6:13" ht="15.5" x14ac:dyDescent="0.25">
      <c r="M56" s="60"/>
    </row>
    <row r="57" spans="6:13" ht="15.5" x14ac:dyDescent="0.25">
      <c r="M57" s="60"/>
    </row>
    <row r="58" spans="6:13" ht="15.5" x14ac:dyDescent="0.25">
      <c r="M58" s="60"/>
    </row>
  </sheetData>
  <mergeCells count="6">
    <mergeCell ref="C45:E45"/>
    <mergeCell ref="K2:M2"/>
    <mergeCell ref="P3:Q3"/>
    <mergeCell ref="P8:Q9"/>
    <mergeCell ref="P14:Q15"/>
    <mergeCell ref="P27:Q30"/>
  </mergeCells>
  <conditionalFormatting sqref="D47 H47:J47 M47">
    <cfRule type="cellIs" dxfId="0" priority="1" operator="equal">
      <formula>"Summe prüfen"</formula>
    </cfRule>
  </conditionalFormatting>
  <dataValidations count="1">
    <dataValidation type="list" allowBlank="1" showDropDown="1" showInputMessage="1" showErrorMessage="1" sqref="E4:E44 K4:M44" xr:uid="{00000000-0002-0000-0100-000000000000}">
      <formula1>$XFC$3</formula1>
    </dataValidation>
  </dataValidation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Formular</vt:lpstr>
      <vt:lpstr>Berechnung</vt:lpstr>
      <vt:lpstr>Formular!Druckbereich</vt:lpstr>
      <vt:lpstr>Formular!Kontrollkästchen4</vt:lpstr>
    </vt:vector>
  </TitlesOfParts>
  <Company>Dieser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H611053</dc:creator>
  <cp:lastModifiedBy>Peter, Katharina</cp:lastModifiedBy>
  <dcterms:created xsi:type="dcterms:W3CDTF">2020-11-06T06:53:10Z</dcterms:created>
  <dcterms:modified xsi:type="dcterms:W3CDTF">2025-01-10T12:19:33Z</dcterms:modified>
</cp:coreProperties>
</file>